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F\bu-jpg\"/>
    </mc:Choice>
  </mc:AlternateContent>
  <xr:revisionPtr revIDLastSave="0" documentId="8_{2BCA774D-C845-4BE7-AAB1-8A179DEBD683}" xr6:coauthVersionLast="47" xr6:coauthVersionMax="47" xr10:uidLastSave="{00000000-0000-0000-0000-000000000000}"/>
  <bookViews>
    <workbookView xWindow="-120" yWindow="-120" windowWidth="29040" windowHeight="15840" tabRatio="711" xr2:uid="{3553281F-E6A4-4DCD-B351-5BB32A962848}"/>
  </bookViews>
  <sheets>
    <sheet name="Summary" sheetId="1" r:id="rId1"/>
    <sheet name="TWELVEMO" sheetId="2" r:id="rId2"/>
    <sheet name="JULYTY" sheetId="3" r:id="rId3"/>
    <sheet name="JULYLY" sheetId="4" r:id="rId4"/>
    <sheet name="JUNETY" sheetId="5" r:id="rId5"/>
    <sheet name="MAYTY" sheetId="6" r:id="rId6"/>
  </sheets>
  <definedNames>
    <definedName name="_xlnm._FilterDatabase" localSheetId="0" hidden="1">Summary!$A$2:$T$2</definedName>
    <definedName name="_xlnm._FilterDatabase" localSheetId="1" hidden="1">TWELVEMO!$A$1:$O$1</definedName>
    <definedName name="DATIT">#REF!</definedName>
    <definedName name="DUALWEEKS">#REF!</definedName>
    <definedName name="DUALWEEKSAGO">#REF!</definedName>
    <definedName name="DUALWEEKSLY">#REF!</definedName>
    <definedName name="JULY2022">JULYLY!$A:$L</definedName>
    <definedName name="JULY2023">JULYTY!$A:$L</definedName>
    <definedName name="JUNE2023">JUNETY!$A:$L</definedName>
    <definedName name="LASTMONTH">#REF!</definedName>
    <definedName name="LASTYEAR">#REF!</definedName>
    <definedName name="MAYMAY2023">MAYTY!$A:$L</definedName>
    <definedName name="RECENT">#REF!</definedName>
    <definedName name="SUMMARY">#REF!</definedName>
    <definedName name="TWELVEMO">TWELVEMO!$A:$L</definedName>
    <definedName name="TWELVEMONTH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8" i="1"/>
  <c r="C116" i="1"/>
  <c r="C46" i="1"/>
  <c r="C5" i="1"/>
  <c r="C193" i="1"/>
  <c r="C8" i="1"/>
  <c r="C14" i="1"/>
  <c r="C31" i="1"/>
  <c r="C273" i="1"/>
  <c r="C98" i="1"/>
  <c r="C50" i="1"/>
  <c r="C73" i="1"/>
  <c r="C7" i="1"/>
  <c r="C90" i="1"/>
  <c r="C32" i="1"/>
  <c r="C260" i="1"/>
  <c r="C151" i="1"/>
  <c r="C15" i="1"/>
  <c r="C27" i="1"/>
  <c r="C17" i="1"/>
  <c r="C252" i="1"/>
  <c r="C170" i="1"/>
  <c r="C150" i="1"/>
  <c r="C58" i="1"/>
  <c r="C181" i="1"/>
  <c r="C102" i="1"/>
  <c r="C171" i="1"/>
  <c r="C247" i="1"/>
  <c r="C45" i="1"/>
  <c r="C47" i="1"/>
  <c r="C234" i="1"/>
  <c r="C114" i="1"/>
  <c r="C129" i="1"/>
  <c r="C6" i="1"/>
  <c r="C36" i="1"/>
  <c r="C123" i="1"/>
  <c r="C60" i="1"/>
  <c r="C159" i="1"/>
  <c r="C78" i="1"/>
  <c r="C228" i="1"/>
  <c r="C128" i="1"/>
  <c r="C19" i="1"/>
  <c r="C174" i="1"/>
  <c r="C113" i="1"/>
  <c r="C169" i="1"/>
  <c r="C105" i="1"/>
  <c r="C87" i="1"/>
  <c r="C104" i="1"/>
  <c r="C10" i="1"/>
  <c r="C261" i="1"/>
  <c r="C92" i="1"/>
  <c r="C210" i="1"/>
  <c r="C51" i="1"/>
  <c r="C203" i="1"/>
  <c r="C179" i="1"/>
  <c r="C168" i="1"/>
  <c r="C176" i="1"/>
  <c r="C71" i="1"/>
  <c r="C44" i="1"/>
  <c r="C59" i="1"/>
  <c r="C231" i="1"/>
  <c r="C29" i="1"/>
  <c r="C49" i="1"/>
  <c r="C13" i="1"/>
  <c r="C40" i="1"/>
  <c r="C227" i="1"/>
  <c r="C48" i="1"/>
  <c r="C115" i="1"/>
  <c r="C239" i="1"/>
  <c r="C235" i="1"/>
  <c r="C236" i="1"/>
  <c r="C184" i="1"/>
  <c r="C117" i="1"/>
  <c r="C138" i="1"/>
  <c r="C20" i="1"/>
  <c r="C149" i="1"/>
  <c r="C76" i="1"/>
  <c r="C266" i="1"/>
  <c r="C158" i="1"/>
  <c r="C258" i="1"/>
  <c r="C257" i="1"/>
  <c r="C177" i="1"/>
  <c r="C262" i="1"/>
  <c r="C195" i="1"/>
  <c r="C215" i="1"/>
  <c r="C16" i="1"/>
  <c r="C22" i="1"/>
  <c r="C268" i="1"/>
  <c r="C219" i="1"/>
  <c r="C217" i="1"/>
  <c r="C167" i="1"/>
  <c r="C74" i="1"/>
  <c r="C130" i="1"/>
  <c r="C9" i="1"/>
  <c r="C52" i="1"/>
  <c r="C274" i="1"/>
  <c r="C240" i="1"/>
  <c r="C232" i="1"/>
  <c r="C103" i="1"/>
  <c r="C26" i="1"/>
  <c r="C259" i="1"/>
  <c r="C38" i="1"/>
  <c r="C196" i="1"/>
  <c r="C264" i="1"/>
  <c r="C12" i="1"/>
  <c r="C208" i="1"/>
  <c r="C35" i="1"/>
  <c r="C25" i="1"/>
  <c r="C33" i="1"/>
  <c r="C109" i="1"/>
  <c r="C72" i="1"/>
  <c r="C68" i="1"/>
  <c r="C205" i="1"/>
  <c r="C137" i="1"/>
  <c r="C156" i="1"/>
  <c r="C233" i="1"/>
  <c r="C99" i="1"/>
  <c r="C263" i="1"/>
  <c r="C18" i="1"/>
  <c r="C91" i="1"/>
  <c r="C80" i="1"/>
  <c r="C77" i="1"/>
  <c r="C180" i="1"/>
  <c r="C24" i="1"/>
  <c r="C221" i="1"/>
  <c r="C85" i="1"/>
  <c r="C183" i="1"/>
  <c r="C255" i="1"/>
  <c r="C67" i="1"/>
  <c r="C214" i="1"/>
  <c r="C89" i="1"/>
  <c r="C139" i="1"/>
  <c r="C96" i="1"/>
  <c r="C206" i="1"/>
  <c r="C194" i="1"/>
  <c r="C155" i="1"/>
  <c r="C187" i="1"/>
  <c r="C209" i="1"/>
  <c r="C125" i="1"/>
  <c r="C218" i="1"/>
  <c r="C200" i="1"/>
  <c r="C63" i="1"/>
  <c r="C62" i="1"/>
  <c r="C94" i="1"/>
  <c r="C211" i="1"/>
  <c r="C152" i="1"/>
  <c r="C110" i="1"/>
  <c r="C95" i="1"/>
  <c r="C132" i="1"/>
  <c r="C124" i="1"/>
  <c r="C30" i="1"/>
  <c r="C173" i="1"/>
  <c r="C267" i="1"/>
  <c r="C163" i="1"/>
  <c r="C134" i="1"/>
  <c r="C237" i="1"/>
  <c r="C220" i="1"/>
  <c r="C142" i="1"/>
  <c r="C79" i="1"/>
  <c r="C191" i="1"/>
  <c r="C250" i="1"/>
  <c r="C269" i="1"/>
  <c r="C34" i="1"/>
  <c r="C212" i="1"/>
  <c r="C145" i="1"/>
  <c r="C42" i="1"/>
  <c r="C245" i="1"/>
  <c r="C182" i="1"/>
  <c r="C147" i="1"/>
  <c r="C157" i="1"/>
  <c r="C56" i="1"/>
  <c r="C57" i="1"/>
  <c r="C43" i="1"/>
  <c r="C126" i="1"/>
  <c r="C256" i="1"/>
  <c r="C213" i="1"/>
  <c r="C75" i="1"/>
  <c r="C106" i="1"/>
  <c r="C37" i="1"/>
  <c r="C216" i="1"/>
  <c r="C65" i="1"/>
  <c r="C146" i="1"/>
  <c r="C88" i="1"/>
  <c r="C143" i="1"/>
  <c r="C136" i="1"/>
  <c r="C270" i="1"/>
  <c r="C272" i="1"/>
  <c r="C275" i="1"/>
  <c r="C140" i="1"/>
  <c r="C93" i="1"/>
  <c r="C119" i="1"/>
  <c r="C11" i="1"/>
  <c r="C83" i="1"/>
  <c r="C175" i="1"/>
  <c r="C97" i="1"/>
  <c r="C198" i="1"/>
  <c r="C186" i="1"/>
  <c r="C133" i="1"/>
  <c r="C165" i="1"/>
  <c r="C229" i="1"/>
  <c r="C66" i="1"/>
  <c r="C122" i="1"/>
  <c r="C277" i="1"/>
  <c r="C276" i="1"/>
  <c r="C202" i="1"/>
  <c r="C166" i="1"/>
  <c r="C81" i="1"/>
  <c r="C23" i="1"/>
  <c r="C107" i="1"/>
  <c r="C207" i="1"/>
  <c r="C84" i="1"/>
  <c r="C241" i="1"/>
  <c r="C154" i="1"/>
  <c r="C127" i="1"/>
  <c r="C225" i="1"/>
  <c r="C86" i="1"/>
  <c r="C190" i="1"/>
  <c r="C248" i="1"/>
  <c r="C111" i="1"/>
  <c r="C243" i="1"/>
  <c r="C131" i="1"/>
  <c r="C41" i="1"/>
  <c r="C112" i="1"/>
  <c r="C223" i="1"/>
  <c r="C64" i="1"/>
  <c r="C161" i="1"/>
  <c r="C230" i="1"/>
  <c r="C121" i="1"/>
  <c r="C148" i="1"/>
  <c r="C246" i="1"/>
  <c r="C70" i="1"/>
  <c r="C54" i="1"/>
  <c r="C162" i="1"/>
  <c r="C185" i="1"/>
  <c r="C238" i="1"/>
  <c r="C242" i="1"/>
  <c r="C135" i="1"/>
  <c r="C53" i="1"/>
  <c r="C172" i="1"/>
  <c r="C222" i="1"/>
  <c r="C39" i="1"/>
  <c r="C249" i="1"/>
  <c r="C226" i="1"/>
  <c r="C144" i="1"/>
  <c r="C251" i="1"/>
  <c r="C108" i="1"/>
  <c r="C101" i="1"/>
  <c r="C118" i="1"/>
  <c r="C188" i="1"/>
  <c r="C164" i="1"/>
  <c r="C178" i="1"/>
  <c r="C192" i="1"/>
  <c r="C201" i="1"/>
  <c r="C141" i="1"/>
  <c r="C61" i="1"/>
  <c r="C21" i="1"/>
  <c r="C253" i="1"/>
  <c r="C82" i="1"/>
  <c r="C160" i="1"/>
  <c r="C120" i="1"/>
  <c r="C197" i="1"/>
  <c r="C244" i="1"/>
  <c r="C204" i="1"/>
  <c r="C189" i="1"/>
  <c r="C224" i="1"/>
  <c r="C100" i="1"/>
  <c r="C69" i="1"/>
  <c r="C254" i="1"/>
  <c r="C153" i="1"/>
  <c r="C199" i="1"/>
  <c r="C55" i="1"/>
  <c r="C278" i="1"/>
  <c r="C265" i="1"/>
  <c r="C271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S40" i="1" s="1"/>
  <c r="D40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S158" i="1" s="1"/>
  <c r="D1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S262" i="1" s="1"/>
  <c r="D262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R229" i="1"/>
  <c r="Q229" i="1"/>
  <c r="P229" i="1"/>
  <c r="O229" i="1"/>
  <c r="N229" i="1"/>
  <c r="M229" i="1"/>
  <c r="L229" i="1"/>
  <c r="K229" i="1"/>
  <c r="J229" i="1"/>
  <c r="I229" i="1"/>
  <c r="H229" i="1"/>
  <c r="T229" i="1" s="1"/>
  <c r="G229" i="1"/>
  <c r="F229" i="1"/>
  <c r="E229" i="1"/>
  <c r="D229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T3" i="1"/>
  <c r="S3" i="1"/>
  <c r="S4" i="1"/>
  <c r="S90" i="1"/>
  <c r="S102" i="1"/>
  <c r="S13" i="1" l="1"/>
  <c r="S273" i="1"/>
  <c r="T221" i="1"/>
  <c r="T45" i="1"/>
  <c r="S157" i="1"/>
  <c r="S115" i="1"/>
  <c r="T122" i="1"/>
  <c r="S173" i="1"/>
  <c r="T166" i="1"/>
  <c r="T180" i="1"/>
  <c r="T13" i="1"/>
  <c r="S123" i="1"/>
  <c r="S254" i="1"/>
  <c r="S220" i="1"/>
  <c r="T226" i="1"/>
  <c r="T94" i="1"/>
  <c r="T19" i="1"/>
  <c r="T170" i="1"/>
  <c r="T103" i="1"/>
  <c r="T184" i="1"/>
  <c r="T53" i="1"/>
  <c r="S171" i="1"/>
  <c r="S251" i="1"/>
  <c r="T191" i="1"/>
  <c r="S240" i="1"/>
  <c r="S236" i="1"/>
  <c r="T27" i="1"/>
  <c r="S186" i="1"/>
  <c r="T152" i="1"/>
  <c r="S63" i="1"/>
  <c r="S49" i="1"/>
  <c r="S36" i="1"/>
  <c r="S271" i="1"/>
  <c r="T55" i="1"/>
  <c r="S82" i="1"/>
  <c r="T61" i="1"/>
  <c r="S178" i="1"/>
  <c r="T188" i="1"/>
  <c r="S144" i="1"/>
  <c r="S242" i="1"/>
  <c r="T162" i="1"/>
  <c r="S121" i="1"/>
  <c r="S131" i="1"/>
  <c r="S127" i="1"/>
  <c r="T84" i="1"/>
  <c r="S143" i="1"/>
  <c r="T65" i="1"/>
  <c r="T245" i="1"/>
  <c r="S269" i="1"/>
  <c r="T79" i="1"/>
  <c r="S134" i="1"/>
  <c r="T267" i="1"/>
  <c r="T95" i="1"/>
  <c r="S94" i="1"/>
  <c r="T206" i="1"/>
  <c r="S139" i="1"/>
  <c r="T255" i="1"/>
  <c r="T91" i="1"/>
  <c r="T137" i="1"/>
  <c r="S33" i="1"/>
  <c r="T26" i="1"/>
  <c r="S274" i="1"/>
  <c r="T76" i="1"/>
  <c r="T29" i="1"/>
  <c r="T176" i="1"/>
  <c r="S51" i="1"/>
  <c r="S261" i="1"/>
  <c r="T87" i="1"/>
  <c r="S60" i="1"/>
  <c r="S170" i="1"/>
  <c r="T15" i="1"/>
  <c r="S98" i="1"/>
  <c r="T273" i="1"/>
  <c r="T14" i="1"/>
  <c r="S46" i="1"/>
  <c r="S28" i="1"/>
  <c r="S265" i="1"/>
  <c r="T199" i="1"/>
  <c r="S224" i="1"/>
  <c r="T244" i="1"/>
  <c r="T118" i="1"/>
  <c r="S238" i="1"/>
  <c r="T223" i="1"/>
  <c r="S243" i="1"/>
  <c r="T248" i="1"/>
  <c r="S154" i="1"/>
  <c r="T207" i="1"/>
  <c r="T198" i="1"/>
  <c r="S75" i="1"/>
  <c r="T126" i="1"/>
  <c r="S147" i="1"/>
  <c r="T42" i="1"/>
  <c r="S250" i="1"/>
  <c r="T110" i="1"/>
  <c r="S62" i="1"/>
  <c r="S155" i="1"/>
  <c r="S67" i="1"/>
  <c r="T183" i="1"/>
  <c r="S77" i="1"/>
  <c r="T18" i="1"/>
  <c r="S233" i="1"/>
  <c r="T205" i="1"/>
  <c r="S25" i="1"/>
  <c r="T12" i="1"/>
  <c r="S38" i="1"/>
  <c r="T22" i="1"/>
  <c r="T257" i="1"/>
  <c r="S184" i="1"/>
  <c r="S71" i="1"/>
  <c r="T168" i="1"/>
  <c r="T105" i="1"/>
  <c r="T78" i="1"/>
  <c r="S27" i="1"/>
  <c r="T197" i="1"/>
  <c r="T145" i="1"/>
  <c r="T220" i="1"/>
  <c r="S163" i="1"/>
  <c r="T115" i="1"/>
  <c r="T169" i="1"/>
  <c r="T8" i="1"/>
  <c r="S278" i="1"/>
  <c r="S21" i="1"/>
  <c r="T101" i="1"/>
  <c r="S249" i="1"/>
  <c r="T172" i="1"/>
  <c r="S185" i="1"/>
  <c r="T70" i="1"/>
  <c r="S161" i="1"/>
  <c r="T112" i="1"/>
  <c r="S111" i="1"/>
  <c r="T190" i="1"/>
  <c r="S241" i="1"/>
  <c r="T97" i="1"/>
  <c r="S93" i="1"/>
  <c r="T272" i="1"/>
  <c r="S146" i="1"/>
  <c r="T216" i="1"/>
  <c r="S213" i="1"/>
  <c r="T43" i="1"/>
  <c r="S191" i="1"/>
  <c r="S194" i="1"/>
  <c r="T85" i="1"/>
  <c r="S80" i="1"/>
  <c r="S156" i="1"/>
  <c r="T68" i="1"/>
  <c r="S35" i="1"/>
  <c r="S259" i="1"/>
  <c r="T232" i="1"/>
  <c r="S52" i="1"/>
  <c r="S268" i="1"/>
  <c r="T16" i="1"/>
  <c r="S177" i="1"/>
  <c r="S266" i="1"/>
  <c r="T20" i="1"/>
  <c r="T231" i="1"/>
  <c r="S210" i="1"/>
  <c r="S104" i="1"/>
  <c r="T128" i="1"/>
  <c r="S47" i="1"/>
  <c r="S181" i="1"/>
  <c r="T58" i="1"/>
  <c r="S252" i="1"/>
  <c r="S7" i="1"/>
  <c r="S55" i="1"/>
  <c r="S204" i="1"/>
  <c r="S61" i="1"/>
  <c r="S188" i="1"/>
  <c r="S39" i="1"/>
  <c r="S162" i="1"/>
  <c r="T86" i="1"/>
  <c r="S84" i="1"/>
  <c r="T23" i="1"/>
  <c r="T175" i="1"/>
  <c r="T270" i="1"/>
  <c r="S65" i="1"/>
  <c r="S256" i="1"/>
  <c r="T57" i="1"/>
  <c r="S79" i="1"/>
  <c r="T237" i="1"/>
  <c r="S267" i="1"/>
  <c r="T173" i="1"/>
  <c r="S95" i="1"/>
  <c r="S200" i="1"/>
  <c r="T125" i="1"/>
  <c r="S255" i="1"/>
  <c r="S91" i="1"/>
  <c r="T99" i="1"/>
  <c r="S137" i="1"/>
  <c r="T72" i="1"/>
  <c r="T264" i="1"/>
  <c r="S26" i="1"/>
  <c r="S9" i="1"/>
  <c r="T74" i="1"/>
  <c r="S76" i="1"/>
  <c r="S235" i="1"/>
  <c r="T48" i="1"/>
  <c r="S29" i="1"/>
  <c r="S87" i="1"/>
  <c r="S228" i="1"/>
  <c r="S6" i="1"/>
  <c r="T114" i="1"/>
  <c r="S15" i="1"/>
  <c r="S73" i="1"/>
  <c r="T50" i="1"/>
  <c r="S14" i="1"/>
  <c r="T116" i="1"/>
  <c r="T278" i="1"/>
  <c r="S69" i="1"/>
  <c r="T189" i="1"/>
  <c r="S160" i="1"/>
  <c r="T21" i="1"/>
  <c r="S192" i="1"/>
  <c r="T164" i="1"/>
  <c r="S135" i="1"/>
  <c r="T185" i="1"/>
  <c r="S148" i="1"/>
  <c r="T161" i="1"/>
  <c r="S41" i="1"/>
  <c r="S225" i="1"/>
  <c r="T241" i="1"/>
  <c r="S81" i="1"/>
  <c r="S165" i="1"/>
  <c r="T186" i="1"/>
  <c r="T93" i="1"/>
  <c r="S136" i="1"/>
  <c r="T213" i="1"/>
  <c r="S56" i="1"/>
  <c r="T182" i="1"/>
  <c r="T163" i="1"/>
  <c r="S211" i="1"/>
  <c r="T63" i="1"/>
  <c r="S209" i="1"/>
  <c r="T194" i="1"/>
  <c r="S214" i="1"/>
  <c r="T80" i="1"/>
  <c r="T156" i="1"/>
  <c r="S196" i="1"/>
  <c r="T259" i="1"/>
  <c r="T52" i="1"/>
  <c r="S167" i="1"/>
  <c r="T268" i="1"/>
  <c r="S195" i="1"/>
  <c r="S258" i="1"/>
  <c r="T266" i="1"/>
  <c r="S117" i="1"/>
  <c r="T236" i="1"/>
  <c r="S227" i="1"/>
  <c r="S59" i="1"/>
  <c r="T104" i="1"/>
  <c r="S159" i="1"/>
  <c r="T36" i="1"/>
  <c r="S234" i="1"/>
  <c r="T181" i="1"/>
  <c r="S150" i="1"/>
  <c r="S17" i="1"/>
  <c r="S32" i="1"/>
  <c r="S5" i="1"/>
  <c r="T265" i="1"/>
  <c r="S120" i="1"/>
  <c r="T253" i="1"/>
  <c r="S108" i="1"/>
  <c r="S246" i="1"/>
  <c r="T230" i="1"/>
  <c r="T243" i="1"/>
  <c r="S23" i="1"/>
  <c r="S229" i="1"/>
  <c r="S175" i="1"/>
  <c r="T119" i="1"/>
  <c r="S270" i="1"/>
  <c r="T75" i="1"/>
  <c r="S57" i="1"/>
  <c r="T147" i="1"/>
  <c r="T132" i="1"/>
  <c r="T62" i="1"/>
  <c r="S125" i="1"/>
  <c r="T155" i="1"/>
  <c r="T67" i="1"/>
  <c r="T77" i="1"/>
  <c r="T233" i="1"/>
  <c r="S72" i="1"/>
  <c r="S264" i="1"/>
  <c r="T38" i="1"/>
  <c r="T219" i="1"/>
  <c r="S215" i="1"/>
  <c r="T262" i="1"/>
  <c r="S138" i="1"/>
  <c r="T71" i="1"/>
  <c r="T10" i="1"/>
  <c r="S114" i="1"/>
  <c r="S50" i="1"/>
  <c r="S31" i="1"/>
  <c r="S116" i="1"/>
  <c r="S199" i="1"/>
  <c r="T69" i="1"/>
  <c r="S244" i="1"/>
  <c r="T160" i="1"/>
  <c r="S141" i="1"/>
  <c r="T192" i="1"/>
  <c r="S118" i="1"/>
  <c r="S223" i="1"/>
  <c r="T41" i="1"/>
  <c r="S248" i="1"/>
  <c r="S207" i="1"/>
  <c r="T165" i="1"/>
  <c r="S198" i="1"/>
  <c r="T83" i="1"/>
  <c r="S275" i="1"/>
  <c r="T136" i="1"/>
  <c r="T37" i="1"/>
  <c r="S126" i="1"/>
  <c r="S42" i="1"/>
  <c r="T34" i="1"/>
  <c r="T30" i="1"/>
  <c r="S110" i="1"/>
  <c r="T211" i="1"/>
  <c r="T209" i="1"/>
  <c r="S96" i="1"/>
  <c r="T214" i="1"/>
  <c r="S183" i="1"/>
  <c r="S18" i="1"/>
  <c r="S205" i="1"/>
  <c r="S12" i="1"/>
  <c r="T196" i="1"/>
  <c r="S103" i="1"/>
  <c r="T167" i="1"/>
  <c r="S22" i="1"/>
  <c r="S257" i="1"/>
  <c r="S149" i="1"/>
  <c r="T117" i="1"/>
  <c r="T227" i="1"/>
  <c r="T59" i="1"/>
  <c r="S168" i="1"/>
  <c r="T203" i="1"/>
  <c r="S105" i="1"/>
  <c r="S78" i="1"/>
  <c r="T159" i="1"/>
  <c r="T234" i="1"/>
  <c r="T247" i="1"/>
  <c r="T150" i="1"/>
  <c r="T17" i="1"/>
  <c r="T32" i="1"/>
  <c r="S193" i="1"/>
  <c r="T271" i="1"/>
  <c r="S153" i="1"/>
  <c r="S197" i="1"/>
  <c r="T82" i="1"/>
  <c r="S101" i="1"/>
  <c r="T144" i="1"/>
  <c r="T242" i="1"/>
  <c r="S112" i="1"/>
  <c r="S190" i="1"/>
  <c r="T127" i="1"/>
  <c r="S107" i="1"/>
  <c r="S66" i="1"/>
  <c r="T133" i="1"/>
  <c r="S97" i="1"/>
  <c r="T11" i="1"/>
  <c r="S272" i="1"/>
  <c r="S216" i="1"/>
  <c r="T106" i="1"/>
  <c r="S43" i="1"/>
  <c r="S145" i="1"/>
  <c r="S152" i="1"/>
  <c r="T187" i="1"/>
  <c r="S85" i="1"/>
  <c r="S263" i="1"/>
  <c r="S68" i="1"/>
  <c r="T274" i="1"/>
  <c r="T40" i="1"/>
  <c r="S231" i="1"/>
  <c r="S179" i="1"/>
  <c r="T51" i="1"/>
  <c r="S92" i="1"/>
  <c r="T261" i="1"/>
  <c r="S169" i="1"/>
  <c r="S128" i="1"/>
  <c r="T60" i="1"/>
  <c r="T171" i="1"/>
  <c r="T102" i="1"/>
  <c r="S58" i="1"/>
  <c r="T90" i="1"/>
  <c r="T98" i="1"/>
  <c r="T46" i="1"/>
  <c r="T28" i="1"/>
  <c r="E1" i="1"/>
  <c r="F1" i="1"/>
  <c r="G1" i="1"/>
  <c r="H1" i="1"/>
  <c r="S226" i="1"/>
  <c r="T222" i="1"/>
  <c r="S70" i="1"/>
  <c r="T148" i="1"/>
  <c r="S64" i="1"/>
  <c r="T131" i="1"/>
  <c r="T107" i="1"/>
  <c r="T225" i="1"/>
  <c r="S276" i="1"/>
  <c r="S122" i="1"/>
  <c r="T212" i="1"/>
  <c r="S237" i="1"/>
  <c r="T39" i="1"/>
  <c r="T111" i="1"/>
  <c r="T254" i="1"/>
  <c r="S189" i="1"/>
  <c r="T204" i="1"/>
  <c r="S253" i="1"/>
  <c r="T201" i="1"/>
  <c r="T135" i="1"/>
  <c r="T246" i="1"/>
  <c r="T202" i="1"/>
  <c r="S277" i="1"/>
  <c r="S140" i="1"/>
  <c r="T143" i="1"/>
  <c r="T250" i="1"/>
  <c r="T269" i="1"/>
  <c r="T96" i="1"/>
  <c r="T139" i="1"/>
  <c r="S100" i="1"/>
  <c r="T100" i="1"/>
  <c r="T108" i="1"/>
  <c r="S54" i="1"/>
  <c r="T121" i="1"/>
  <c r="S166" i="1"/>
  <c r="T275" i="1"/>
  <c r="S119" i="1"/>
  <c r="S88" i="1"/>
  <c r="T88" i="1"/>
  <c r="S11" i="1"/>
  <c r="T146" i="1"/>
  <c r="S106" i="1"/>
  <c r="T56" i="1"/>
  <c r="S34" i="1"/>
  <c r="S30" i="1"/>
  <c r="S206" i="1"/>
  <c r="S201" i="1"/>
  <c r="T141" i="1"/>
  <c r="T251" i="1"/>
  <c r="T249" i="1"/>
  <c r="S86" i="1"/>
  <c r="T81" i="1"/>
  <c r="S202" i="1"/>
  <c r="T66" i="1"/>
  <c r="T178" i="1"/>
  <c r="S53" i="1"/>
  <c r="S172" i="1"/>
  <c r="S222" i="1"/>
  <c r="T238" i="1"/>
  <c r="T277" i="1"/>
  <c r="T140" i="1"/>
  <c r="S37" i="1"/>
  <c r="S182" i="1"/>
  <c r="T157" i="1"/>
  <c r="S212" i="1"/>
  <c r="S245" i="1"/>
  <c r="S142" i="1"/>
  <c r="S218" i="1"/>
  <c r="T200" i="1"/>
  <c r="S180" i="1"/>
  <c r="S89" i="1"/>
  <c r="T89" i="1"/>
  <c r="T224" i="1"/>
  <c r="T120" i="1"/>
  <c r="S164" i="1"/>
  <c r="T54" i="1"/>
  <c r="S230" i="1"/>
  <c r="S133" i="1"/>
  <c r="T256" i="1"/>
  <c r="S83" i="1"/>
  <c r="S124" i="1"/>
  <c r="T124" i="1"/>
  <c r="S132" i="1"/>
  <c r="S187" i="1"/>
  <c r="T113" i="1"/>
  <c r="S24" i="1"/>
  <c r="T24" i="1"/>
  <c r="S99" i="1"/>
  <c r="T33" i="1"/>
  <c r="S130" i="1"/>
  <c r="T9" i="1"/>
  <c r="S74" i="1"/>
  <c r="S16" i="1"/>
  <c r="S239" i="1"/>
  <c r="T239" i="1"/>
  <c r="T149" i="1"/>
  <c r="S176" i="1"/>
  <c r="T235" i="1"/>
  <c r="T179" i="1"/>
  <c r="S109" i="1"/>
  <c r="T215" i="1"/>
  <c r="T138" i="1"/>
  <c r="S20" i="1"/>
  <c r="S48" i="1"/>
  <c r="S44" i="1"/>
  <c r="T44" i="1"/>
  <c r="T49" i="1"/>
  <c r="S221" i="1"/>
  <c r="S208" i="1"/>
  <c r="S219" i="1"/>
  <c r="T195" i="1"/>
  <c r="S217" i="1"/>
  <c r="T217" i="1"/>
  <c r="S232" i="1"/>
  <c r="T258" i="1"/>
  <c r="T158" i="1"/>
  <c r="S203" i="1"/>
  <c r="T92" i="1"/>
  <c r="S113" i="1"/>
  <c r="T177" i="1"/>
  <c r="S174" i="1"/>
  <c r="T210" i="1"/>
  <c r="S19" i="1"/>
  <c r="S10" i="1"/>
  <c r="T228" i="1"/>
  <c r="T6" i="1"/>
  <c r="T47" i="1"/>
  <c r="S45" i="1"/>
  <c r="T123" i="1"/>
  <c r="S247" i="1"/>
  <c r="T252" i="1"/>
  <c r="S260" i="1"/>
  <c r="T260" i="1"/>
  <c r="S129" i="1"/>
  <c r="T129" i="1"/>
  <c r="S151" i="1"/>
  <c r="T193" i="1"/>
  <c r="T73" i="1"/>
  <c r="T7" i="1"/>
  <c r="T31" i="1"/>
  <c r="S8" i="1"/>
  <c r="T5" i="1"/>
  <c r="T4" i="1"/>
  <c r="T154" i="1"/>
  <c r="T263" i="1"/>
  <c r="T64" i="1"/>
  <c r="T142" i="1"/>
  <c r="T134" i="1"/>
  <c r="T218" i="1"/>
  <c r="T153" i="1"/>
  <c r="T25" i="1"/>
  <c r="T276" i="1"/>
  <c r="T109" i="1"/>
  <c r="T208" i="1"/>
  <c r="T240" i="1"/>
  <c r="T174" i="1"/>
  <c r="T35" i="1"/>
  <c r="T130" i="1"/>
  <c r="T151" i="1"/>
</calcChain>
</file>

<file path=xl/sharedStrings.xml><?xml version="1.0" encoding="utf-8"?>
<sst xmlns="http://schemas.openxmlformats.org/spreadsheetml/2006/main" count="2542" uniqueCount="556">
  <si>
    <t>Item</t>
  </si>
  <si>
    <t>Total Qty</t>
  </si>
  <si>
    <t>Qty - Elkhart</t>
  </si>
  <si>
    <t>Qty - FBA US</t>
  </si>
  <si>
    <t>Qty - FBA CA</t>
  </si>
  <si>
    <t>Qty - Sparks NV</t>
  </si>
  <si>
    <t>Qty - OK City</t>
  </si>
  <si>
    <t>Qty - Middletown PA</t>
  </si>
  <si>
    <t>Total $</t>
  </si>
  <si>
    <t>Qty Available</t>
  </si>
  <si>
    <t>ALL 12 MONTH 7/30/23</t>
  </si>
  <si>
    <t>ALL JULY 2023</t>
  </si>
  <si>
    <t>SKU</t>
  </si>
  <si>
    <t>12 MONTH
SALES</t>
  </si>
  <si>
    <t>12 MONTH
QTY</t>
  </si>
  <si>
    <t>12 MONTH
FBA QTY</t>
  </si>
  <si>
    <t>TITLE</t>
  </si>
  <si>
    <t>IN STOCK
W01</t>
  </si>
  <si>
    <t>AVG PRICE
JULY LY</t>
  </si>
  <si>
    <t>AVG PRICE
JULY TY</t>
  </si>
  <si>
    <t>JULY TY
SALES</t>
  </si>
  <si>
    <t>JUNE TY
SALES</t>
  </si>
  <si>
    <t>MAY TY
SALES</t>
  </si>
  <si>
    <t>JULY TY
QTY</t>
  </si>
  <si>
    <t>JUNE TY
QTY</t>
  </si>
  <si>
    <t>MAY TY
QTY</t>
  </si>
  <si>
    <t>JULY TY
FBA QTY</t>
  </si>
  <si>
    <t>JUNE TY
FBA QTY</t>
  </si>
  <si>
    <t>MAY TY
FBA QTY</t>
  </si>
  <si>
    <t>JULY LY
SALES</t>
  </si>
  <si>
    <t>JULY LY
QTY</t>
  </si>
  <si>
    <t>JULY LY
FBA QTY</t>
  </si>
  <si>
    <t>Description removed for example</t>
  </si>
  <si>
    <t>SKR40206</t>
  </si>
  <si>
    <t>SKR40208</t>
  </si>
  <si>
    <t>SKR49340</t>
  </si>
  <si>
    <t>SKR40176</t>
  </si>
  <si>
    <t>SKR40183</t>
  </si>
  <si>
    <t>SKR40175</t>
  </si>
  <si>
    <t>SKR40178</t>
  </si>
  <si>
    <t>SKR40120</t>
  </si>
  <si>
    <t>SKR40070</t>
  </si>
  <si>
    <t>SKR40179</t>
  </si>
  <si>
    <t>SKR40182</t>
  </si>
  <si>
    <t>SKR49070</t>
  </si>
  <si>
    <t>SKR40253</t>
  </si>
  <si>
    <t>SKR40334</t>
  </si>
  <si>
    <t>SKR49343</t>
  </si>
  <si>
    <t>SKR40002</t>
  </si>
  <si>
    <t>SKR40173</t>
  </si>
  <si>
    <t>SKR40023</t>
  </si>
  <si>
    <t>SKR49056</t>
  </si>
  <si>
    <t>SKR49064</t>
  </si>
  <si>
    <t>SKR40066</t>
  </si>
  <si>
    <t>SKR40010</t>
  </si>
  <si>
    <t>SKR40181</t>
  </si>
  <si>
    <t>SKR40095</t>
  </si>
  <si>
    <t>SKR49342</t>
  </si>
  <si>
    <t>SKR40172</t>
  </si>
  <si>
    <t>SKR40012</t>
  </si>
  <si>
    <t>SKR40100</t>
  </si>
  <si>
    <t>SKR40336</t>
  </si>
  <si>
    <t>SKR49239</t>
  </si>
  <si>
    <t>SKR40185</t>
  </si>
  <si>
    <t>SKR40180</t>
  </si>
  <si>
    <t>SKR40150</t>
  </si>
  <si>
    <t>SKR40084</t>
  </si>
  <si>
    <t>SKR40022</t>
  </si>
  <si>
    <t>SKR49187</t>
  </si>
  <si>
    <t>SKR49216</t>
  </si>
  <si>
    <t>SKR40024</t>
  </si>
  <si>
    <t>SKR40105</t>
  </si>
  <si>
    <t>SKR40184</t>
  </si>
  <si>
    <t>SKR40039</t>
  </si>
  <si>
    <t>SKR40096</t>
  </si>
  <si>
    <t>SKR49479</t>
  </si>
  <si>
    <t>SKR49309</t>
  </si>
  <si>
    <t>SKR49223</t>
  </si>
  <si>
    <t>SKR40077</t>
  </si>
  <si>
    <t>SKR40078</t>
  </si>
  <si>
    <t>SKR40246</t>
  </si>
  <si>
    <t>SKR40290</t>
  </si>
  <si>
    <t>SKR49150</t>
  </si>
  <si>
    <t>SKR40064</t>
  </si>
  <si>
    <t>SKR40080</t>
  </si>
  <si>
    <t>SKR49188</t>
  </si>
  <si>
    <t>SKR40157</t>
  </si>
  <si>
    <t>SKR40045</t>
  </si>
  <si>
    <t>SKR49147</t>
  </si>
  <si>
    <t>SKR40170</t>
  </si>
  <si>
    <t>SKR49480</t>
  </si>
  <si>
    <t>SKR40085</t>
  </si>
  <si>
    <t>SKR40079</t>
  </si>
  <si>
    <t>SKR49017</t>
  </si>
  <si>
    <t>SKR49063</t>
  </si>
  <si>
    <t>SKR40118</t>
  </si>
  <si>
    <t>SKR49095</t>
  </si>
  <si>
    <t>SKR49211</t>
  </si>
  <si>
    <t>SKR40053</t>
  </si>
  <si>
    <t>SKR49019</t>
  </si>
  <si>
    <t>SKR40067</t>
  </si>
  <si>
    <t>SKR40310</t>
  </si>
  <si>
    <t>SKR40287</t>
  </si>
  <si>
    <t>SKR49345</t>
  </si>
  <si>
    <t>SKR40151</t>
  </si>
  <si>
    <t>SKR40071</t>
  </si>
  <si>
    <t>SKR49358</t>
  </si>
  <si>
    <t>SKR49238</t>
  </si>
  <si>
    <t>SKR49225</t>
  </si>
  <si>
    <t>SKR40284</t>
  </si>
  <si>
    <t>SKR49369</t>
  </si>
  <si>
    <t>SKR49021</t>
  </si>
  <si>
    <t>SKR49022</t>
  </si>
  <si>
    <t>SKR40098</t>
  </si>
  <si>
    <t>SKR49001</t>
  </si>
  <si>
    <t>SKR49240</t>
  </si>
  <si>
    <t>SKR40049</t>
  </si>
  <si>
    <t>SKR40277</t>
  </si>
  <si>
    <t>SKR40159</t>
  </si>
  <si>
    <t>SKR49151</t>
  </si>
  <si>
    <t>SKR40029</t>
  </si>
  <si>
    <t>SKR40031</t>
  </si>
  <si>
    <t>SKR49481</t>
  </si>
  <si>
    <t>SKR40121</t>
  </si>
  <si>
    <t>SKR40041</t>
  </si>
  <si>
    <t>SKR49191</t>
  </si>
  <si>
    <t>SKR40087</t>
  </si>
  <si>
    <t>SKR40233</t>
  </si>
  <si>
    <t>SKR49208</t>
  </si>
  <si>
    <t>SKR49279</t>
  </si>
  <si>
    <t>SKR49126</t>
  </si>
  <si>
    <t>SKR40048</t>
  </si>
  <si>
    <t>SKR40269</t>
  </si>
  <si>
    <t>SKR49192</t>
  </si>
  <si>
    <t>SKR40152</t>
  </si>
  <si>
    <t>SKR49419</t>
  </si>
  <si>
    <t>SKR40153</t>
  </si>
  <si>
    <t>SKR40160</t>
  </si>
  <si>
    <t>SKR40061</t>
  </si>
  <si>
    <t>SKR49364</t>
  </si>
  <si>
    <t>SKR40046</t>
  </si>
  <si>
    <t>SKR49300</t>
  </si>
  <si>
    <t>SKR40050</t>
  </si>
  <si>
    <t>SKR49205</t>
  </si>
  <si>
    <t>SKR49482</t>
  </si>
  <si>
    <t>SKR49149</t>
  </si>
  <si>
    <t>SKR40086</t>
  </si>
  <si>
    <t>SKR49246</t>
  </si>
  <si>
    <t>SKR49054</t>
  </si>
  <si>
    <t>SKR40055</t>
  </si>
  <si>
    <t>SKR40060</t>
  </si>
  <si>
    <t>SKR49189</t>
  </si>
  <si>
    <t>SKR49184</t>
  </si>
  <si>
    <t>SKR49266</t>
  </si>
  <si>
    <t>SKR49387</t>
  </si>
  <si>
    <t>SKR49371</t>
  </si>
  <si>
    <t>SKR40218</t>
  </si>
  <si>
    <t>SKR40110</t>
  </si>
  <si>
    <t>SKR49483</t>
  </si>
  <si>
    <t>SKR49420</t>
  </si>
  <si>
    <t>SKR49301</t>
  </si>
  <si>
    <t>SKR49000</t>
  </si>
  <si>
    <t>SKR40239</t>
  </si>
  <si>
    <t>SKR40065</t>
  </si>
  <si>
    <t>SKR40144</t>
  </si>
  <si>
    <t>SKR49128</t>
  </si>
  <si>
    <t>SKR40043</t>
  </si>
  <si>
    <t>SKR49127</t>
  </si>
  <si>
    <t>SKR49288</t>
  </si>
  <si>
    <t>SKR40339</t>
  </si>
  <si>
    <t>SKR40058</t>
  </si>
  <si>
    <t>SKR40195</t>
  </si>
  <si>
    <t>SKR49190</t>
  </si>
  <si>
    <t>SKR49213</t>
  </si>
  <si>
    <t>SKR49235</t>
  </si>
  <si>
    <t>SKR40074</t>
  </si>
  <si>
    <t>SKR40025</t>
  </si>
  <si>
    <t>SKR40015</t>
  </si>
  <si>
    <t>SKR49024</t>
  </si>
  <si>
    <t>SKR49058</t>
  </si>
  <si>
    <t>SKR49002</t>
  </si>
  <si>
    <t>SKR49374</t>
  </si>
  <si>
    <t>SKR49232</t>
  </si>
  <si>
    <t>SKR49253</t>
  </si>
  <si>
    <t>SKR49006</t>
  </si>
  <si>
    <t>SKR49201</t>
  </si>
  <si>
    <t>SKR40149</t>
  </si>
  <si>
    <t>SKR40222</t>
  </si>
  <si>
    <t>SKR49012</t>
  </si>
  <si>
    <t>SKR49241</t>
  </si>
  <si>
    <t>SKR49242</t>
  </si>
  <si>
    <t>SKR40052</t>
  </si>
  <si>
    <t>SKR40103</t>
  </si>
  <si>
    <t>SKR49302</t>
  </si>
  <si>
    <t>SKR40265</t>
  </si>
  <si>
    <t>SKR49215</t>
  </si>
  <si>
    <t>SKR49256</t>
  </si>
  <si>
    <t>SKR40193</t>
  </si>
  <si>
    <t>SKR49274</t>
  </si>
  <si>
    <t>SKR49035</t>
  </si>
  <si>
    <t>SKR49194</t>
  </si>
  <si>
    <t>SKR49303</t>
  </si>
  <si>
    <t>SKR40273</t>
  </si>
  <si>
    <t>SKR49214</t>
  </si>
  <si>
    <t>SKR49057</t>
  </si>
  <si>
    <t>SKR40102</t>
  </si>
  <si>
    <t>SKR40244</t>
  </si>
  <si>
    <t>SKR49154</t>
  </si>
  <si>
    <t>SKR40088</t>
  </si>
  <si>
    <t>SKR49003</t>
  </si>
  <si>
    <t>SKR49210</t>
  </si>
  <si>
    <t>SKR49129</t>
  </si>
  <si>
    <t>SKR49207</t>
  </si>
  <si>
    <t>SKR49289</t>
  </si>
  <si>
    <t>SKR49013</t>
  </si>
  <si>
    <t>SKR49014</t>
  </si>
  <si>
    <t>SKR49264</t>
  </si>
  <si>
    <t>SKR49130</t>
  </si>
  <si>
    <t>SKR40051</t>
  </si>
  <si>
    <t>SKR49255</t>
  </si>
  <si>
    <t>SKR40240</t>
  </si>
  <si>
    <t>SKR49280</t>
  </si>
  <si>
    <t>SKR49234</t>
  </si>
  <si>
    <t>SKR40288</t>
  </si>
  <si>
    <t>SKR40278</t>
  </si>
  <si>
    <t>SKR40317</t>
  </si>
  <si>
    <t>SKR49304</t>
  </si>
  <si>
    <t>SKR40089</t>
  </si>
  <si>
    <t>SKR49244</t>
  </si>
  <si>
    <t>SKR40082</t>
  </si>
  <si>
    <t>SKR49277</t>
  </si>
  <si>
    <t>SKR40296</t>
  </si>
  <si>
    <t>SKR49236</t>
  </si>
  <si>
    <t>SKR49053</t>
  </si>
  <si>
    <t>SKR49271</t>
  </si>
  <si>
    <t>SKR49470</t>
  </si>
  <si>
    <t>SKR49161</t>
  </si>
  <si>
    <t>SKR49055</t>
  </si>
  <si>
    <t>SKR49025</t>
  </si>
  <si>
    <t>SKR49261</t>
  </si>
  <si>
    <t>SKR40113</t>
  </si>
  <si>
    <t>SKR40229</t>
  </si>
  <si>
    <t>SKR49007</t>
  </si>
  <si>
    <t>SKR49323</t>
  </si>
  <si>
    <t>SKR49140</t>
  </si>
  <si>
    <t>SKR40138</t>
  </si>
  <si>
    <t>SKR49249</t>
  </si>
  <si>
    <t>SKR49015</t>
  </si>
  <si>
    <t>SKR40101</t>
  </si>
  <si>
    <t>SKR40297</t>
  </si>
  <si>
    <t>SKR49268</t>
  </si>
  <si>
    <t>SKR49005</t>
  </si>
  <si>
    <t>SKR49233</t>
  </si>
  <si>
    <t>SKR49263</t>
  </si>
  <si>
    <t>SKR49260</t>
  </si>
  <si>
    <t>SKR49248</t>
  </si>
  <si>
    <t>SKR49142</t>
  </si>
  <si>
    <t>SKR49131</t>
  </si>
  <si>
    <t>SKR49245</t>
  </si>
  <si>
    <t>SKR49243</t>
  </si>
  <si>
    <t>SKR40148</t>
  </si>
  <si>
    <t>SKR49226</t>
  </si>
  <si>
    <t>SKR40348</t>
  </si>
  <si>
    <t>SKR49259</t>
  </si>
  <si>
    <t>SKR49305</t>
  </si>
  <si>
    <t>SKR49132</t>
  </si>
  <si>
    <t>SKR49141</t>
  </si>
  <si>
    <t>SKR40147</t>
  </si>
  <si>
    <t>SKR40281</t>
  </si>
  <si>
    <t>SKR49004</t>
  </si>
  <si>
    <t>SKR49016</t>
  </si>
  <si>
    <t>SKR49258</t>
  </si>
  <si>
    <t>SKR40081</t>
  </si>
  <si>
    <t>SKR40069</t>
  </si>
  <si>
    <t>SKR40190</t>
  </si>
  <si>
    <t>SKR49133</t>
  </si>
  <si>
    <t>SKR49137</t>
  </si>
  <si>
    <t>SKR49306</t>
  </si>
  <si>
    <t>SKR40294</t>
  </si>
  <si>
    <t>SKR49237</t>
  </si>
  <si>
    <t>SKR40126</t>
  </si>
  <si>
    <t>SKR40196</t>
  </si>
  <si>
    <t>SKR49285</t>
  </si>
  <si>
    <t>SKR40191</t>
  </si>
  <si>
    <t>SKR49073</t>
  </si>
  <si>
    <t>SKR49257</t>
  </si>
  <si>
    <t>SKR49144</t>
  </si>
  <si>
    <t>SKR49162</t>
  </si>
  <si>
    <t>SKR49143</t>
  </si>
  <si>
    <t>SKR49276</t>
  </si>
  <si>
    <t>SKR49227</t>
  </si>
  <si>
    <t>SKR49363</t>
  </si>
  <si>
    <t>SKR40128</t>
  </si>
  <si>
    <t>SKR49252</t>
  </si>
  <si>
    <t>SKR49454</t>
  </si>
  <si>
    <t>SKR49042</t>
  </si>
  <si>
    <t>SKR49486</t>
  </si>
  <si>
    <t>SKR40129</t>
  </si>
  <si>
    <t>SKR49436</t>
  </si>
  <si>
    <t>SKR49272</t>
  </si>
  <si>
    <t>SKR40345</t>
  </si>
  <si>
    <t>SKR49250</t>
  </si>
  <si>
    <t>SKR40295</t>
  </si>
  <si>
    <t>SKR49487</t>
  </si>
  <si>
    <t>SKR49283</t>
  </si>
  <si>
    <t>SKR49164</t>
  </si>
  <si>
    <t>SKR49273</t>
  </si>
  <si>
    <t>SKR49299</t>
  </si>
  <si>
    <t>SKR49043</t>
  </si>
  <si>
    <t>SKR40000</t>
  </si>
  <si>
    <t>SKR40004</t>
  </si>
  <si>
    <t>SKR40005</t>
  </si>
  <si>
    <t>SKR40009</t>
  </si>
  <si>
    <t>SKR40013</t>
  </si>
  <si>
    <t>SKR40020</t>
  </si>
  <si>
    <t>SKR40028</t>
  </si>
  <si>
    <t>SKR40033</t>
  </si>
  <si>
    <t>SKR40034</t>
  </si>
  <si>
    <t>SKR40035</t>
  </si>
  <si>
    <t>SKR40038</t>
  </si>
  <si>
    <t>SKR40056</t>
  </si>
  <si>
    <t>SKR40059</t>
  </si>
  <si>
    <t>SKR40068</t>
  </si>
  <si>
    <t>SKR40072</t>
  </si>
  <si>
    <t>SKR40073</t>
  </si>
  <si>
    <t>SKR40076</t>
  </si>
  <si>
    <t>SKR40083</t>
  </si>
  <si>
    <t>SKR40094</t>
  </si>
  <si>
    <t>SKR40104</t>
  </si>
  <si>
    <t>SKR40112</t>
  </si>
  <si>
    <t>SKR40115</t>
  </si>
  <si>
    <t>SKR40116</t>
  </si>
  <si>
    <t>SKR40117</t>
  </si>
  <si>
    <t>SKR40119</t>
  </si>
  <si>
    <t>SKR40122</t>
  </si>
  <si>
    <t>SKR40127</t>
  </si>
  <si>
    <t>SKR40130</t>
  </si>
  <si>
    <t>SKR40131</t>
  </si>
  <si>
    <t>SKR40133</t>
  </si>
  <si>
    <t>SKR40139</t>
  </si>
  <si>
    <t>SKR40142</t>
  </si>
  <si>
    <t>SKR40146</t>
  </si>
  <si>
    <t>SKR40162</t>
  </si>
  <si>
    <t>SKR40163</t>
  </si>
  <si>
    <t>SKR40164</t>
  </si>
  <si>
    <t>SKR40165</t>
  </si>
  <si>
    <t>SKR40171</t>
  </si>
  <si>
    <t>SKR40174</t>
  </si>
  <si>
    <t>SKR40177</t>
  </si>
  <si>
    <t>SKR40187</t>
  </si>
  <si>
    <t>SKR40188</t>
  </si>
  <si>
    <t>SKR40201</t>
  </si>
  <si>
    <t>SKR40202</t>
  </si>
  <si>
    <t>SKR40203</t>
  </si>
  <si>
    <t>SKR40205</t>
  </si>
  <si>
    <t>SKR40247</t>
  </si>
  <si>
    <t>SKR40248</t>
  </si>
  <si>
    <t>SKR40249</t>
  </si>
  <si>
    <t>SKR40250</t>
  </si>
  <si>
    <t>SKR40251</t>
  </si>
  <si>
    <t>SKR40252</t>
  </si>
  <si>
    <t>SKR40254</t>
  </si>
  <si>
    <t>SKR40267</t>
  </si>
  <si>
    <t>SKR40268</t>
  </si>
  <si>
    <t>SKR40286</t>
  </si>
  <si>
    <t>SKR40291</t>
  </si>
  <si>
    <t>SKR40307</t>
  </si>
  <si>
    <t>SKR40315</t>
  </si>
  <si>
    <t>SKR40328</t>
  </si>
  <si>
    <t>SKR40335</t>
  </si>
  <si>
    <t>SKR40338</t>
  </si>
  <si>
    <t>SKR40340</t>
  </si>
  <si>
    <t>SKR40342</t>
  </si>
  <si>
    <t>SKR40343</t>
  </si>
  <si>
    <t>SKR40351</t>
  </si>
  <si>
    <t>SKR40353</t>
  </si>
  <si>
    <t>SKR40354</t>
  </si>
  <si>
    <t>SKR40355</t>
  </si>
  <si>
    <t>SKR49008</t>
  </si>
  <si>
    <t>SKR49009</t>
  </si>
  <si>
    <t>SKR49011</t>
  </si>
  <si>
    <t>SKR49018</t>
  </si>
  <si>
    <t>SKR49020</t>
  </si>
  <si>
    <t>SKR49023</t>
  </si>
  <si>
    <t>SKR49026</t>
  </si>
  <si>
    <t>SKR49030</t>
  </si>
  <si>
    <t>SKR49046</t>
  </si>
  <si>
    <t>SKR49047</t>
  </si>
  <si>
    <t>SKR49048</t>
  </si>
  <si>
    <t>SKR49050</t>
  </si>
  <si>
    <t>SKR49059</t>
  </si>
  <si>
    <t>SKR49060</t>
  </si>
  <si>
    <t>SKR49061</t>
  </si>
  <si>
    <t>SKR49065</t>
  </si>
  <si>
    <t>SKR49066</t>
  </si>
  <si>
    <t>SKR49067</t>
  </si>
  <si>
    <t>SKR49068</t>
  </si>
  <si>
    <t>SKR49069</t>
  </si>
  <si>
    <t>SKR49097</t>
  </si>
  <si>
    <t>SKR49105</t>
  </si>
  <si>
    <t>SKR49106</t>
  </si>
  <si>
    <t>SKR49107</t>
  </si>
  <si>
    <t>SKR49108</t>
  </si>
  <si>
    <t>SKR49117</t>
  </si>
  <si>
    <t>SKR49118</t>
  </si>
  <si>
    <t>SKR49119</t>
  </si>
  <si>
    <t>SKR49120</t>
  </si>
  <si>
    <t>SKR49121</t>
  </si>
  <si>
    <t>SKR49122</t>
  </si>
  <si>
    <t>SKR49123</t>
  </si>
  <si>
    <t>SKR49134</t>
  </si>
  <si>
    <t>SKR49135</t>
  </si>
  <si>
    <t>SKR49136</t>
  </si>
  <si>
    <t>SKR49139</t>
  </si>
  <si>
    <t>SKR49145</t>
  </si>
  <si>
    <t>SKR49148</t>
  </si>
  <si>
    <t>SKR49152</t>
  </si>
  <si>
    <t>SKR49153</t>
  </si>
  <si>
    <t>SKR49163</t>
  </si>
  <si>
    <t>SKR49165</t>
  </si>
  <si>
    <t>SKR49182</t>
  </si>
  <si>
    <t>SKR49186</t>
  </si>
  <si>
    <t>SKR49193</t>
  </si>
  <si>
    <t>SKR49195</t>
  </si>
  <si>
    <t>SKR49196</t>
  </si>
  <si>
    <t>SKR49197</t>
  </si>
  <si>
    <t>SKR49198</t>
  </si>
  <si>
    <t>SKR49199</t>
  </si>
  <si>
    <t>SKR49200</t>
  </si>
  <si>
    <t>SKR49202</t>
  </si>
  <si>
    <t>SKR49203</t>
  </si>
  <si>
    <t>SKR49204</t>
  </si>
  <si>
    <t>SKR49209</t>
  </si>
  <si>
    <t>SKR49212</t>
  </si>
  <si>
    <t>SKR49217</t>
  </si>
  <si>
    <t>SKR49220</t>
  </si>
  <si>
    <t>SKR49221</t>
  </si>
  <si>
    <t>SKR49222</t>
  </si>
  <si>
    <t>SKR49228</t>
  </si>
  <si>
    <t>SKR49229</t>
  </si>
  <si>
    <t>SKR49230</t>
  </si>
  <si>
    <t>SKR49231</t>
  </si>
  <si>
    <t>SKR49247</t>
  </si>
  <si>
    <t>SKR49251</t>
  </si>
  <si>
    <t>SKR49267</t>
  </si>
  <si>
    <t>SKR49269</t>
  </si>
  <si>
    <t>SKR49270</t>
  </si>
  <si>
    <t>SKR49275</t>
  </si>
  <si>
    <t>SKR49281</t>
  </si>
  <si>
    <t>SKR49292</t>
  </si>
  <si>
    <t>SKR49295</t>
  </si>
  <si>
    <t>SKR49296</t>
  </si>
  <si>
    <t>SKR49297</t>
  </si>
  <si>
    <t>SKR49298</t>
  </si>
  <si>
    <t>SKR49307</t>
  </si>
  <si>
    <t>SKR49308</t>
  </si>
  <si>
    <t>SKR49316</t>
  </si>
  <si>
    <t>SKR49317</t>
  </si>
  <si>
    <t>SKR49318</t>
  </si>
  <si>
    <t>SKR49321</t>
  </si>
  <si>
    <t>SKR49322</t>
  </si>
  <si>
    <t>SKR49324</t>
  </si>
  <si>
    <t>SKR49325</t>
  </si>
  <si>
    <t>SKR49326</t>
  </si>
  <si>
    <t>SKR49328</t>
  </si>
  <si>
    <t>SKR49332</t>
  </si>
  <si>
    <t>SKR49334</t>
  </si>
  <si>
    <t>SKR49338</t>
  </si>
  <si>
    <t>SKR49339</t>
  </si>
  <si>
    <t>SKR49341</t>
  </si>
  <si>
    <t>SKR49346</t>
  </si>
  <si>
    <t>SKR49347</t>
  </si>
  <si>
    <t>SKR49348</t>
  </si>
  <si>
    <t>SKR49351</t>
  </si>
  <si>
    <t>SKR49353</t>
  </si>
  <si>
    <t>SKR49355</t>
  </si>
  <si>
    <t>SKR49357</t>
  </si>
  <si>
    <t>SKR49359</t>
  </si>
  <si>
    <t>SKR49360</t>
  </si>
  <si>
    <t>SKR49362</t>
  </si>
  <si>
    <t>SKR49365</t>
  </si>
  <si>
    <t>SKR49367</t>
  </si>
  <si>
    <t>SKR49368</t>
  </si>
  <si>
    <t>SKR49370</t>
  </si>
  <si>
    <t>SKR49372</t>
  </si>
  <si>
    <t>SKR49373</t>
  </si>
  <si>
    <t>SKR49375</t>
  </si>
  <si>
    <t>SKR49377</t>
  </si>
  <si>
    <t>SKR49378</t>
  </si>
  <si>
    <t>SKR49379</t>
  </si>
  <si>
    <t>SKR49380</t>
  </si>
  <si>
    <t>SKR49384</t>
  </si>
  <si>
    <t>SKR49385</t>
  </si>
  <si>
    <t>SKR49386</t>
  </si>
  <si>
    <t>SKR49388</t>
  </si>
  <si>
    <t>SKR49389</t>
  </si>
  <si>
    <t>SKR49390</t>
  </si>
  <si>
    <t>SKR49391</t>
  </si>
  <si>
    <t>SKR49400</t>
  </si>
  <si>
    <t>SKR49401</t>
  </si>
  <si>
    <t>SKR49402</t>
  </si>
  <si>
    <t>SKR49403</t>
  </si>
  <si>
    <t>SKR49404</t>
  </si>
  <si>
    <t>SKR49405</t>
  </si>
  <si>
    <t>SKR49407</t>
  </si>
  <si>
    <t>SKR49410</t>
  </si>
  <si>
    <t>SKR49411</t>
  </si>
  <si>
    <t>SKR49412</t>
  </si>
  <si>
    <t>SKR49414</t>
  </si>
  <si>
    <t>SKR49415</t>
  </si>
  <si>
    <t>SKR49421</t>
  </si>
  <si>
    <t>SKR49422</t>
  </si>
  <si>
    <t>SKR49423</t>
  </si>
  <si>
    <t>SKR49424</t>
  </si>
  <si>
    <t>SKR49425</t>
  </si>
  <si>
    <t>SKR49426</t>
  </si>
  <si>
    <t>SKR49427</t>
  </si>
  <si>
    <t>SKR49428</t>
  </si>
  <si>
    <t>SKR49432</t>
  </si>
  <si>
    <t>SKR49437</t>
  </si>
  <si>
    <t>SKR49438</t>
  </si>
  <si>
    <t>SKR49439</t>
  </si>
  <si>
    <t>SKR49440</t>
  </si>
  <si>
    <t>SKR49443</t>
  </si>
  <si>
    <t>SKR49444</t>
  </si>
  <si>
    <t>SKR49445</t>
  </si>
  <si>
    <t>SKR49446</t>
  </si>
  <si>
    <t>SKR49447</t>
  </si>
  <si>
    <t>SKR49448</t>
  </si>
  <si>
    <t>SKR49449</t>
  </si>
  <si>
    <t>SKR49450</t>
  </si>
  <si>
    <t>SKR49451</t>
  </si>
  <si>
    <t>SKR49452</t>
  </si>
  <si>
    <t>SKR49459</t>
  </si>
  <si>
    <t>SKR49460</t>
  </si>
  <si>
    <t>SKR49462</t>
  </si>
  <si>
    <t>SKR49464</t>
  </si>
  <si>
    <t>SKR49466</t>
  </si>
  <si>
    <t>SKR49467</t>
  </si>
  <si>
    <t>SKR49469</t>
  </si>
  <si>
    <t>SKR49472</t>
  </si>
  <si>
    <t>SKR49473</t>
  </si>
  <si>
    <t>SKR49475</t>
  </si>
  <si>
    <t>SKR49476</t>
  </si>
  <si>
    <t>SKR49477</t>
  </si>
  <si>
    <t>SKR49478</t>
  </si>
  <si>
    <t>SKR49488</t>
  </si>
  <si>
    <t>SKR49516</t>
  </si>
  <si>
    <t>SKR49517</t>
  </si>
  <si>
    <t>SKR49529</t>
  </si>
  <si>
    <t>SKR49532</t>
  </si>
  <si>
    <t>SKR49536</t>
  </si>
  <si>
    <t>SKR49568</t>
  </si>
  <si>
    <t>SKR49282</t>
  </si>
  <si>
    <t>SKR49453</t>
  </si>
  <si>
    <t>SKR49474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</si>
</sst>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7"/>
      <name val="Arial"/>
      <family val="2"/>
    </font>
    <font>
      <sz val="8"/>
      <color indexed="8"/>
      <name val="Verdana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0" xfId="1" applyFont="1" applyFill="1" applyAlignment="1">
      <alignment horizontal="center"/>
    </xf>
    <xf numFmtId="0" fontId="1" fillId="0" borderId="0" xfId="1"/>
    <xf numFmtId="40" fontId="3" fillId="0" borderId="0" xfId="1" applyNumberFormat="1" applyFont="1"/>
    <xf numFmtId="17" fontId="1" fillId="0" borderId="0" xfId="1" applyNumberFormat="1"/>
    <xf numFmtId="0" fontId="1" fillId="0" borderId="0" xfId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4" fontId="6" fillId="3" borderId="0" xfId="0" applyNumberFormat="1" applyFont="1" applyFill="1" applyAlignment="1">
      <alignment horizontal="center" wrapText="1"/>
    </xf>
    <xf numFmtId="49" fontId="6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5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CE5A559D-11EE-4CA1-A8F8-D83385C50EC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4299-A7A4-4B50-B78C-8D92C3F7ECCF}">
  <dimension ref="A1:T278"/>
  <sheetViews>
    <sheetView tabSelected="1" workbookViewId="0">
      <pane ySplit="2" topLeftCell="A15" activePane="bottomLeft" state="frozen"/>
      <selection pane="bottomLeft" activeCell="A3" sqref="A3"/>
    </sheetView>
  </sheetViews>
  <sheetFormatPr defaultRowHeight="15" x14ac:dyDescent="0.25"/>
  <cols>
    <col min="1" max="1" width="15.7109375" style="8" customWidth="1"/>
    <col min="2" max="2" width="37.42578125" style="8" customWidth="1"/>
    <col min="3" max="3" width="10.85546875" style="12" customWidth="1"/>
    <col min="4" max="4" width="10.140625" style="7" customWidth="1"/>
    <col min="5" max="5" width="11.28515625" style="7" customWidth="1"/>
    <col min="6" max="6" width="10.7109375" style="7" customWidth="1"/>
    <col min="7" max="7" width="11.5703125" style="7" customWidth="1"/>
    <col min="8" max="8" width="11.42578125" style="7" customWidth="1"/>
    <col min="9" max="18" width="10.140625" style="6" customWidth="1"/>
    <col min="19" max="20" width="13.140625" style="12" customWidth="1"/>
    <col min="21" max="21" width="34.7109375" customWidth="1"/>
    <col min="22" max="36" width="10.140625" customWidth="1"/>
  </cols>
  <sheetData>
    <row r="1" spans="1:20" x14ac:dyDescent="0.25">
      <c r="E1" s="7">
        <f>SUM(E3:E278)</f>
        <v>139704.19000000003</v>
      </c>
      <c r="F1" s="7">
        <f>SUM(F3:F278)</f>
        <v>155147.69000000003</v>
      </c>
      <c r="G1" s="7">
        <f>SUM(G3:G278)</f>
        <v>163333.43</v>
      </c>
      <c r="H1" s="7">
        <f>SUM(H3:H278)</f>
        <v>216458.01999999987</v>
      </c>
      <c r="S1" s="6"/>
      <c r="T1" s="6"/>
    </row>
    <row r="2" spans="1:20" ht="24.75" x14ac:dyDescent="0.25">
      <c r="A2" s="11" t="s">
        <v>12</v>
      </c>
      <c r="B2" s="11" t="s">
        <v>16</v>
      </c>
      <c r="C2" s="13" t="s">
        <v>17</v>
      </c>
      <c r="D2" s="9" t="s">
        <v>13</v>
      </c>
      <c r="E2" s="9" t="s">
        <v>20</v>
      </c>
      <c r="F2" s="9" t="s">
        <v>21</v>
      </c>
      <c r="G2" s="9" t="s">
        <v>22</v>
      </c>
      <c r="H2" s="9" t="s">
        <v>29</v>
      </c>
      <c r="I2" s="10" t="s">
        <v>14</v>
      </c>
      <c r="J2" s="10" t="s">
        <v>23</v>
      </c>
      <c r="K2" s="10" t="s">
        <v>24</v>
      </c>
      <c r="L2" s="10" t="s">
        <v>25</v>
      </c>
      <c r="M2" s="10" t="s">
        <v>30</v>
      </c>
      <c r="N2" s="9" t="s">
        <v>15</v>
      </c>
      <c r="O2" s="9" t="s">
        <v>26</v>
      </c>
      <c r="P2" s="9" t="s">
        <v>27</v>
      </c>
      <c r="Q2" s="9" t="s">
        <v>28</v>
      </c>
      <c r="R2" s="9" t="s">
        <v>31</v>
      </c>
      <c r="S2" s="13" t="s">
        <v>19</v>
      </c>
      <c r="T2" s="13" t="s">
        <v>18</v>
      </c>
    </row>
    <row r="3" spans="1:20" x14ac:dyDescent="0.25">
      <c r="A3" s="8" t="s">
        <v>33</v>
      </c>
      <c r="B3" s="8" t="s">
        <v>32</v>
      </c>
      <c r="C3" s="12">
        <f>IFERROR(VLOOKUP(A3,TWELVEMO,12,FALSE),0)</f>
        <v>107042</v>
      </c>
      <c r="D3" s="7">
        <f>IFERROR(VLOOKUP(A3,TWELVEMO,11,FALSE),0)</f>
        <v>0</v>
      </c>
      <c r="E3" s="7">
        <f>IFERROR(VLOOKUP(A3,JULY2023,11,FALSE),0)</f>
        <v>0</v>
      </c>
      <c r="F3" s="7">
        <f>IFERROR(VLOOKUP(A3,JUNE2023,11,FALSE),0)</f>
        <v>0</v>
      </c>
      <c r="G3" s="7">
        <f>IFERROR(VLOOKUP(A3,MAYMAY2023,11,FALSE),0)</f>
        <v>0</v>
      </c>
      <c r="H3" s="7">
        <f>IFERROR(VLOOKUP(A3,JULY2022,11,FALSE),0)</f>
        <v>0</v>
      </c>
      <c r="I3" s="6">
        <f>IFERROR(VLOOKUP(A3,TWELVEMO,2,FALSE),0)</f>
        <v>20</v>
      </c>
      <c r="J3" s="6">
        <f>IFERROR(VLOOKUP(A3,JULY2023,2,FALSE),0)</f>
        <v>3</v>
      </c>
      <c r="K3" s="6">
        <f>IFERROR(VLOOKUP(A3,JUNE2023,2,FALSE),0)</f>
        <v>0</v>
      </c>
      <c r="L3" s="6">
        <f>IFERROR(VLOOKUP(A3,MAYMAY2023,2,FALSE),0)</f>
        <v>0</v>
      </c>
      <c r="M3" s="6">
        <f>IFERROR(VLOOKUP(A3,JULY2022,2,FALSE),0)</f>
        <v>4</v>
      </c>
      <c r="N3" s="6">
        <f>IFERROR(VLOOKUP(A3,TWELVEMO,4,FALSE),0)</f>
        <v>0</v>
      </c>
      <c r="O3" s="6">
        <f>IFERROR(VLOOKUP(A3,JULY2023,4,FALSE),0)</f>
        <v>0</v>
      </c>
      <c r="P3" s="6">
        <f>IFERROR(VLOOKUP(A3,JUNE2023,4,FALSE),0)</f>
        <v>0</v>
      </c>
      <c r="Q3" s="6">
        <f>IFERROR(VLOOKUP(A3,MAYMAY2023,4,FALSE),0)</f>
        <v>0</v>
      </c>
      <c r="R3" s="6">
        <f>IFERROR(VLOOKUP(A3,JULY2022,4,FALSE),0)</f>
        <v>0</v>
      </c>
      <c r="S3" s="14">
        <f>E3/J3</f>
        <v>0</v>
      </c>
      <c r="T3" s="14">
        <f>H3/M3</f>
        <v>0</v>
      </c>
    </row>
    <row r="4" spans="1:20" x14ac:dyDescent="0.25">
      <c r="A4" s="8" t="s">
        <v>34</v>
      </c>
      <c r="B4" s="8" t="s">
        <v>32</v>
      </c>
      <c r="C4" s="12">
        <f>IFERROR(VLOOKUP(A4,TWELVEMO,12,FALSE),0)</f>
        <v>32466</v>
      </c>
      <c r="D4" s="7">
        <f>IFERROR(VLOOKUP(A4,TWELVEMO,11,FALSE),0)</f>
        <v>0</v>
      </c>
      <c r="E4" s="7">
        <f>IFERROR(VLOOKUP(A4,JULY2023,11,FALSE),0)</f>
        <v>0</v>
      </c>
      <c r="F4" s="7">
        <f>IFERROR(VLOOKUP(A4,JUNE2023,11,FALSE),0)</f>
        <v>0</v>
      </c>
      <c r="G4" s="7">
        <f>IFERROR(VLOOKUP(A4,MAYMAY2023,11,FALSE),0)</f>
        <v>0</v>
      </c>
      <c r="H4" s="7">
        <f>IFERROR(VLOOKUP(A4,JULY2022,11,FALSE),0)</f>
        <v>0</v>
      </c>
      <c r="I4" s="6">
        <f>IFERROR(VLOOKUP(A4,TWELVEMO,2,FALSE),0)</f>
        <v>18</v>
      </c>
      <c r="J4" s="6">
        <f>IFERROR(VLOOKUP(A4,JULY2023,2,FALSE),0)</f>
        <v>4</v>
      </c>
      <c r="K4" s="6">
        <f>IFERROR(VLOOKUP(A4,JUNE2023,2,FALSE),0)</f>
        <v>0</v>
      </c>
      <c r="L4" s="6">
        <f>IFERROR(VLOOKUP(A4,MAYMAY2023,2,FALSE),0)</f>
        <v>0</v>
      </c>
      <c r="M4" s="6">
        <f>IFERROR(VLOOKUP(A4,JULY2022,2,FALSE),0)</f>
        <v>2</v>
      </c>
      <c r="N4" s="6">
        <f>IFERROR(VLOOKUP(A4,TWELVEMO,4,FALSE),0)</f>
        <v>0</v>
      </c>
      <c r="O4" s="6">
        <f>IFERROR(VLOOKUP(A4,JULY2023,4,FALSE),0)</f>
        <v>0</v>
      </c>
      <c r="P4" s="6">
        <f>IFERROR(VLOOKUP(A4,JUNE2023,4,FALSE),0)</f>
        <v>0</v>
      </c>
      <c r="Q4" s="6">
        <f>IFERROR(VLOOKUP(A4,MAYMAY2023,4,FALSE),0)</f>
        <v>0</v>
      </c>
      <c r="R4" s="6">
        <f>IFERROR(VLOOKUP(A4,JULY2022,4,FALSE),0)</f>
        <v>0</v>
      </c>
      <c r="S4" s="14">
        <f>E4/J4</f>
        <v>0</v>
      </c>
      <c r="T4" s="14">
        <f>H4/M4</f>
        <v>0</v>
      </c>
    </row>
    <row r="5" spans="1:20" x14ac:dyDescent="0.25">
      <c r="A5" s="8" t="s">
        <v>35</v>
      </c>
      <c r="B5" s="8" t="s">
        <v>32</v>
      </c>
      <c r="C5" s="12">
        <f>IFERROR(VLOOKUP(A5,TWELVEMO,12,FALSE),0)</f>
        <v>38416</v>
      </c>
      <c r="D5" s="7">
        <f>IFERROR(VLOOKUP(A5,TWELVEMO,11,FALSE),0)</f>
        <v>78.63</v>
      </c>
      <c r="E5" s="7">
        <f>IFERROR(VLOOKUP(A5,JULY2023,11,FALSE),0)</f>
        <v>5.79</v>
      </c>
      <c r="F5" s="7">
        <f>IFERROR(VLOOKUP(A5,JUNE2023,11,FALSE),0)</f>
        <v>46.32</v>
      </c>
      <c r="G5" s="7">
        <f>IFERROR(VLOOKUP(A5,MAYMAY2023,11,FALSE),0)</f>
        <v>16.559999999999999</v>
      </c>
      <c r="H5" s="7">
        <f>IFERROR(VLOOKUP(A5,JULY2022,11,FALSE),0)</f>
        <v>4.9800000000000004</v>
      </c>
      <c r="I5" s="6">
        <f>IFERROR(VLOOKUP(A5,TWELVEMO,2,FALSE),0)</f>
        <v>14</v>
      </c>
      <c r="J5" s="6">
        <f>IFERROR(VLOOKUP(A5,JULY2023,2,FALSE),0)</f>
        <v>1</v>
      </c>
      <c r="K5" s="6">
        <f>IFERROR(VLOOKUP(A5,JUNE2023,2,FALSE),0)</f>
        <v>8</v>
      </c>
      <c r="L5" s="6">
        <f>IFERROR(VLOOKUP(A5,MAYMAY2023,2,FALSE),0)</f>
        <v>3</v>
      </c>
      <c r="M5" s="6">
        <f>IFERROR(VLOOKUP(A5,JULY2022,2,FALSE),0)</f>
        <v>1</v>
      </c>
      <c r="N5" s="6">
        <f>IFERROR(VLOOKUP(A5,TWELVEMO,4,FALSE),0)</f>
        <v>0</v>
      </c>
      <c r="O5" s="6">
        <f>IFERROR(VLOOKUP(A5,JULY2023,4,FALSE),0)</f>
        <v>0</v>
      </c>
      <c r="P5" s="6">
        <f>IFERROR(VLOOKUP(A5,JUNE2023,4,FALSE),0)</f>
        <v>0</v>
      </c>
      <c r="Q5" s="6">
        <f>IFERROR(VLOOKUP(A5,MAYMAY2023,4,FALSE),0)</f>
        <v>0</v>
      </c>
      <c r="R5" s="6">
        <f>IFERROR(VLOOKUP(A5,JULY2022,4,FALSE),0)</f>
        <v>0</v>
      </c>
      <c r="S5" s="14">
        <f>E5/J5</f>
        <v>5.79</v>
      </c>
      <c r="T5" s="14">
        <f>H5/M5</f>
        <v>4.9800000000000004</v>
      </c>
    </row>
    <row r="6" spans="1:20" x14ac:dyDescent="0.25">
      <c r="A6" s="8" t="s">
        <v>36</v>
      </c>
      <c r="B6" s="8" t="s">
        <v>32</v>
      </c>
      <c r="C6" s="12">
        <f>IFERROR(VLOOKUP(A6,TWELVEMO,12,FALSE),0)</f>
        <v>10556</v>
      </c>
      <c r="D6" s="7">
        <f>IFERROR(VLOOKUP(A6,TWELVEMO,11,FALSE),0)</f>
        <v>500.1</v>
      </c>
      <c r="E6" s="7">
        <f>IFERROR(VLOOKUP(A6,JULY2023,11,FALSE),0)</f>
        <v>28.52</v>
      </c>
      <c r="F6" s="7">
        <f>IFERROR(VLOOKUP(A6,JUNE2023,11,FALSE),0)</f>
        <v>47.84</v>
      </c>
      <c r="G6" s="7">
        <f>IFERROR(VLOOKUP(A6,MAYMAY2023,11,FALSE),0)</f>
        <v>22.54</v>
      </c>
      <c r="H6" s="7">
        <f>IFERROR(VLOOKUP(A6,JULY2022,11,FALSE),0)</f>
        <v>45.08</v>
      </c>
      <c r="I6" s="6">
        <f>IFERROR(VLOOKUP(A6,TWELVEMO,2,FALSE),0)</f>
        <v>90</v>
      </c>
      <c r="J6" s="6">
        <f>IFERROR(VLOOKUP(A6,JULY2023,2,FALSE),0)</f>
        <v>5</v>
      </c>
      <c r="K6" s="6">
        <f>IFERROR(VLOOKUP(A6,JUNE2023,2,FALSE),0)</f>
        <v>8</v>
      </c>
      <c r="L6" s="6">
        <f>IFERROR(VLOOKUP(A6,MAYMAY2023,2,FALSE),0)</f>
        <v>4</v>
      </c>
      <c r="M6" s="6">
        <f>IFERROR(VLOOKUP(A6,JULY2022,2,FALSE),0)</f>
        <v>8</v>
      </c>
      <c r="N6" s="6">
        <f>IFERROR(VLOOKUP(A6,TWELVEMO,4,FALSE),0)</f>
        <v>53</v>
      </c>
      <c r="O6" s="6">
        <f>IFERROR(VLOOKUP(A6,JULY2023,4,FALSE),0)</f>
        <v>2</v>
      </c>
      <c r="P6" s="6">
        <f>IFERROR(VLOOKUP(A6,JUNE2023,4,FALSE),0)</f>
        <v>4</v>
      </c>
      <c r="Q6" s="6">
        <f>IFERROR(VLOOKUP(A6,MAYMAY2023,4,FALSE),0)</f>
        <v>2</v>
      </c>
      <c r="R6" s="6">
        <f>IFERROR(VLOOKUP(A6,JULY2022,4,FALSE),0)</f>
        <v>4</v>
      </c>
      <c r="S6" s="14">
        <f>E6/J6</f>
        <v>5.7039999999999997</v>
      </c>
      <c r="T6" s="14">
        <f>H6/M6</f>
        <v>5.6349999999999998</v>
      </c>
    </row>
    <row r="7" spans="1:20" x14ac:dyDescent="0.25">
      <c r="A7" s="8" t="s">
        <v>37</v>
      </c>
      <c r="B7" s="8" t="s">
        <v>32</v>
      </c>
      <c r="C7" s="12">
        <f>IFERROR(VLOOKUP(A7,TWELVEMO,12,FALSE),0)</f>
        <v>11086</v>
      </c>
      <c r="D7" s="7">
        <f>IFERROR(VLOOKUP(A7,TWELVEMO,11,FALSE),0)</f>
        <v>173.42</v>
      </c>
      <c r="E7" s="7">
        <f>IFERROR(VLOOKUP(A7,JULY2023,11,FALSE),0)</f>
        <v>11.96</v>
      </c>
      <c r="F7" s="7">
        <f>IFERROR(VLOOKUP(A7,JUNE2023,11,FALSE),0)</f>
        <v>23.92</v>
      </c>
      <c r="G7" s="7">
        <f>IFERROR(VLOOKUP(A7,MAYMAY2023,11,FALSE),0)</f>
        <v>11.96</v>
      </c>
      <c r="H7" s="7">
        <f>IFERROR(VLOOKUP(A7,JULY2022,11,FALSE),0)</f>
        <v>11.96</v>
      </c>
      <c r="I7" s="6">
        <f>IFERROR(VLOOKUP(A7,TWELVEMO,2,FALSE),0)</f>
        <v>29</v>
      </c>
      <c r="J7" s="6">
        <f>IFERROR(VLOOKUP(A7,JULY2023,2,FALSE),0)</f>
        <v>2</v>
      </c>
      <c r="K7" s="6">
        <f>IFERROR(VLOOKUP(A7,JUNE2023,2,FALSE),0)</f>
        <v>4</v>
      </c>
      <c r="L7" s="6">
        <f>IFERROR(VLOOKUP(A7,MAYMAY2023,2,FALSE),0)</f>
        <v>2</v>
      </c>
      <c r="M7" s="6">
        <f>IFERROR(VLOOKUP(A7,JULY2022,2,FALSE),0)</f>
        <v>2</v>
      </c>
      <c r="N7" s="6">
        <f>IFERROR(VLOOKUP(A7,TWELVEMO,4,FALSE),0)</f>
        <v>0</v>
      </c>
      <c r="O7" s="6">
        <f>IFERROR(VLOOKUP(A7,JULY2023,4,FALSE),0)</f>
        <v>0</v>
      </c>
      <c r="P7" s="6">
        <f>IFERROR(VLOOKUP(A7,JUNE2023,4,FALSE),0)</f>
        <v>0</v>
      </c>
      <c r="Q7" s="6">
        <f>IFERROR(VLOOKUP(A7,MAYMAY2023,4,FALSE),0)</f>
        <v>0</v>
      </c>
      <c r="R7" s="6">
        <f>IFERROR(VLOOKUP(A7,JULY2022,4,FALSE),0)</f>
        <v>0</v>
      </c>
      <c r="S7" s="14">
        <f>E7/J7</f>
        <v>5.98</v>
      </c>
      <c r="T7" s="14">
        <f>H7/M7</f>
        <v>5.98</v>
      </c>
    </row>
    <row r="8" spans="1:20" x14ac:dyDescent="0.25">
      <c r="A8" s="8" t="s">
        <v>38</v>
      </c>
      <c r="B8" s="8" t="s">
        <v>32</v>
      </c>
      <c r="C8" s="12">
        <f>IFERROR(VLOOKUP(A8,TWELVEMO,12,FALSE),0)</f>
        <v>8350</v>
      </c>
      <c r="D8" s="7">
        <f>IFERROR(VLOOKUP(A8,TWELVEMO,11,FALSE),0)</f>
        <v>126.14</v>
      </c>
      <c r="E8" s="7">
        <f>IFERROR(VLOOKUP(A8,JULY2023,11,FALSE),0)</f>
        <v>48.89</v>
      </c>
      <c r="F8" s="7">
        <f>IFERROR(VLOOKUP(A8,JUNE2023,11,FALSE),0)</f>
        <v>0</v>
      </c>
      <c r="G8" s="7">
        <f>IFERROR(VLOOKUP(A8,MAYMAY2023,11,FALSE),0)</f>
        <v>5.49</v>
      </c>
      <c r="H8" s="7">
        <f>IFERROR(VLOOKUP(A8,JULY2022,11,FALSE),0)</f>
        <v>5.98</v>
      </c>
      <c r="I8" s="6">
        <f>IFERROR(VLOOKUP(A8,TWELVEMO,2,FALSE),0)</f>
        <v>22</v>
      </c>
      <c r="J8" s="6">
        <f>IFERROR(VLOOKUP(A8,JULY2023,2,FALSE),0)</f>
        <v>8</v>
      </c>
      <c r="K8" s="6">
        <f>IFERROR(VLOOKUP(A8,JUNE2023,2,FALSE),0)</f>
        <v>0</v>
      </c>
      <c r="L8" s="6">
        <f>IFERROR(VLOOKUP(A8,MAYMAY2023,2,FALSE),0)</f>
        <v>1</v>
      </c>
      <c r="M8" s="6">
        <f>IFERROR(VLOOKUP(A8,JULY2022,2,FALSE),0)</f>
        <v>1</v>
      </c>
      <c r="N8" s="6">
        <f>IFERROR(VLOOKUP(A8,TWELVEMO,4,FALSE),0)</f>
        <v>0</v>
      </c>
      <c r="O8" s="6">
        <f>IFERROR(VLOOKUP(A8,JULY2023,4,FALSE),0)</f>
        <v>0</v>
      </c>
      <c r="P8" s="6">
        <f>IFERROR(VLOOKUP(A8,JUNE2023,4,FALSE),0)</f>
        <v>0</v>
      </c>
      <c r="Q8" s="6">
        <f>IFERROR(VLOOKUP(A8,MAYMAY2023,4,FALSE),0)</f>
        <v>0</v>
      </c>
      <c r="R8" s="6">
        <f>IFERROR(VLOOKUP(A8,JULY2022,4,FALSE),0)</f>
        <v>0</v>
      </c>
      <c r="S8" s="14">
        <f>E8/J8</f>
        <v>6.1112500000000001</v>
      </c>
      <c r="T8" s="14">
        <f>H8/M8</f>
        <v>5.98</v>
      </c>
    </row>
    <row r="9" spans="1:20" x14ac:dyDescent="0.25">
      <c r="A9" s="8" t="s">
        <v>39</v>
      </c>
      <c r="B9" s="8" t="s">
        <v>32</v>
      </c>
      <c r="C9" s="12">
        <f>IFERROR(VLOOKUP(A9,TWELVEMO,12,FALSE),0)</f>
        <v>8912</v>
      </c>
      <c r="D9" s="7">
        <f>IFERROR(VLOOKUP(A9,TWELVEMO,11,FALSE),0)</f>
        <v>1364.77</v>
      </c>
      <c r="E9" s="7">
        <f>IFERROR(VLOOKUP(A9,JULY2023,11,FALSE),0)</f>
        <v>112.74</v>
      </c>
      <c r="F9" s="7">
        <f>IFERROR(VLOOKUP(A9,JUNE2023,11,FALSE),0)</f>
        <v>128.69999999999999</v>
      </c>
      <c r="G9" s="7">
        <f>IFERROR(VLOOKUP(A9,MAYMAY2023,11,FALSE),0)</f>
        <v>135.59</v>
      </c>
      <c r="H9" s="7">
        <f>IFERROR(VLOOKUP(A9,JULY2022,11,FALSE),0)</f>
        <v>113.5</v>
      </c>
      <c r="I9" s="6">
        <f>IFERROR(VLOOKUP(A9,TWELVEMO,2,FALSE),0)</f>
        <v>220</v>
      </c>
      <c r="J9" s="6">
        <f>IFERROR(VLOOKUP(A9,JULY2023,2,FALSE),0)</f>
        <v>18</v>
      </c>
      <c r="K9" s="6">
        <f>IFERROR(VLOOKUP(A9,JUNE2023,2,FALSE),0)</f>
        <v>22</v>
      </c>
      <c r="L9" s="6">
        <f>IFERROR(VLOOKUP(A9,MAYMAY2023,2,FALSE),0)</f>
        <v>22</v>
      </c>
      <c r="M9" s="6">
        <f>IFERROR(VLOOKUP(A9,JULY2022,2,FALSE),0)</f>
        <v>18</v>
      </c>
      <c r="N9" s="6">
        <f>IFERROR(VLOOKUP(A9,TWELVEMO,4,FALSE),0)</f>
        <v>103</v>
      </c>
      <c r="O9" s="6">
        <f>IFERROR(VLOOKUP(A9,JULY2023,4,FALSE),0)</f>
        <v>11</v>
      </c>
      <c r="P9" s="6">
        <f>IFERROR(VLOOKUP(A9,JUNE2023,4,FALSE),0)</f>
        <v>13</v>
      </c>
      <c r="Q9" s="6">
        <f>IFERROR(VLOOKUP(A9,MAYMAY2023,4,FALSE),0)</f>
        <v>13</v>
      </c>
      <c r="R9" s="6">
        <f>IFERROR(VLOOKUP(A9,JULY2022,4,FALSE),0)</f>
        <v>5</v>
      </c>
      <c r="S9" s="14">
        <f>E9/J9</f>
        <v>6.2633333333333328</v>
      </c>
      <c r="T9" s="14">
        <f>H9/M9</f>
        <v>6.3055555555555554</v>
      </c>
    </row>
    <row r="10" spans="1:20" x14ac:dyDescent="0.25">
      <c r="A10" s="8" t="s">
        <v>40</v>
      </c>
      <c r="B10" s="8" t="s">
        <v>32</v>
      </c>
      <c r="C10" s="12">
        <f>IFERROR(VLOOKUP(A10,TWELVEMO,12,FALSE),0)</f>
        <v>10150</v>
      </c>
      <c r="D10" s="7">
        <f>IFERROR(VLOOKUP(A10,TWELVEMO,11,FALSE),0)</f>
        <v>640.35</v>
      </c>
      <c r="E10" s="7">
        <f>IFERROR(VLOOKUP(A10,JULY2023,11,FALSE),0)</f>
        <v>102.13</v>
      </c>
      <c r="F10" s="7">
        <f>IFERROR(VLOOKUP(A10,JUNE2023,11,FALSE),0)</f>
        <v>42.68</v>
      </c>
      <c r="G10" s="7">
        <f>IFERROR(VLOOKUP(A10,MAYMAY2023,11,FALSE),0)</f>
        <v>38.700000000000003</v>
      </c>
      <c r="H10" s="7">
        <f>IFERROR(VLOOKUP(A10,JULY2022,11,FALSE),0)</f>
        <v>39.880000000000003</v>
      </c>
      <c r="I10" s="6">
        <f>IFERROR(VLOOKUP(A10,TWELVEMO,2,FALSE),0)</f>
        <v>87</v>
      </c>
      <c r="J10" s="6">
        <f>IFERROR(VLOOKUP(A10,JULY2023,2,FALSE),0)</f>
        <v>14</v>
      </c>
      <c r="K10" s="6">
        <f>IFERROR(VLOOKUP(A10,JUNE2023,2,FALSE),0)</f>
        <v>7</v>
      </c>
      <c r="L10" s="6">
        <f>IFERROR(VLOOKUP(A10,MAYMAY2023,2,FALSE),0)</f>
        <v>6</v>
      </c>
      <c r="M10" s="6">
        <f>IFERROR(VLOOKUP(A10,JULY2022,2,FALSE),0)</f>
        <v>6</v>
      </c>
      <c r="N10" s="6">
        <f>IFERROR(VLOOKUP(A10,TWELVEMO,4,FALSE),0)</f>
        <v>21</v>
      </c>
      <c r="O10" s="6">
        <f>IFERROR(VLOOKUP(A10,JULY2023,4,FALSE),0)</f>
        <v>0</v>
      </c>
      <c r="P10" s="6">
        <f>IFERROR(VLOOKUP(A10,JUNE2023,4,FALSE),0)</f>
        <v>0</v>
      </c>
      <c r="Q10" s="6">
        <f>IFERROR(VLOOKUP(A10,MAYMAY2023,4,FALSE),0)</f>
        <v>1</v>
      </c>
      <c r="R10" s="6">
        <f>IFERROR(VLOOKUP(A10,JULY2022,4,FALSE),0)</f>
        <v>0</v>
      </c>
      <c r="S10" s="14">
        <f>E10/J10</f>
        <v>7.2949999999999999</v>
      </c>
      <c r="T10" s="14">
        <f>H10/M10</f>
        <v>6.6466666666666674</v>
      </c>
    </row>
    <row r="11" spans="1:20" x14ac:dyDescent="0.25">
      <c r="A11" s="8" t="s">
        <v>41</v>
      </c>
      <c r="B11" s="8" t="s">
        <v>32</v>
      </c>
      <c r="C11" s="12">
        <f>IFERROR(VLOOKUP(A11,TWELVEMO,12,FALSE),0)</f>
        <v>1687</v>
      </c>
      <c r="D11" s="7">
        <f>IFERROR(VLOOKUP(A11,TWELVEMO,11,FALSE),0)</f>
        <v>5772.31</v>
      </c>
      <c r="E11" s="7">
        <f>IFERROR(VLOOKUP(A11,JULY2023,11,FALSE),0)</f>
        <v>548.4</v>
      </c>
      <c r="F11" s="7">
        <f>IFERROR(VLOOKUP(A11,JUNE2023,11,FALSE),0)</f>
        <v>472.6</v>
      </c>
      <c r="G11" s="7">
        <f>IFERROR(VLOOKUP(A11,MAYMAY2023,11,FALSE),0)</f>
        <v>597.22</v>
      </c>
      <c r="H11" s="7">
        <f>IFERROR(VLOOKUP(A11,JULY2022,11,FALSE),0)</f>
        <v>452.64</v>
      </c>
      <c r="I11" s="6">
        <f>IFERROR(VLOOKUP(A11,TWELVEMO,2,FALSE),0)</f>
        <v>854</v>
      </c>
      <c r="J11" s="6">
        <f>IFERROR(VLOOKUP(A11,JULY2023,2,FALSE),0)</f>
        <v>80</v>
      </c>
      <c r="K11" s="6">
        <f>IFERROR(VLOOKUP(A11,JUNE2023,2,FALSE),0)</f>
        <v>70</v>
      </c>
      <c r="L11" s="6">
        <f>IFERROR(VLOOKUP(A11,MAYMAY2023,2,FALSE),0)</f>
        <v>89</v>
      </c>
      <c r="M11" s="6">
        <f>IFERROR(VLOOKUP(A11,JULY2022,2,FALSE),0)</f>
        <v>68</v>
      </c>
      <c r="N11" s="6">
        <f>IFERROR(VLOOKUP(A11,TWELVEMO,4,FALSE),0)</f>
        <v>647</v>
      </c>
      <c r="O11" s="6">
        <f>IFERROR(VLOOKUP(A11,JULY2023,4,FALSE),0)</f>
        <v>68</v>
      </c>
      <c r="P11" s="6">
        <f>IFERROR(VLOOKUP(A11,JUNE2023,4,FALSE),0)</f>
        <v>41</v>
      </c>
      <c r="Q11" s="6">
        <f>IFERROR(VLOOKUP(A11,MAYMAY2023,4,FALSE),0)</f>
        <v>65</v>
      </c>
      <c r="R11" s="6">
        <f>IFERROR(VLOOKUP(A11,JULY2022,4,FALSE),0)</f>
        <v>32</v>
      </c>
      <c r="S11" s="14">
        <f>E11/J11</f>
        <v>6.8549999999999995</v>
      </c>
      <c r="T11" s="14">
        <f>H11/M11</f>
        <v>6.6564705882352939</v>
      </c>
    </row>
    <row r="12" spans="1:20" x14ac:dyDescent="0.25">
      <c r="A12" s="8" t="s">
        <v>42</v>
      </c>
      <c r="B12" s="8" t="s">
        <v>32</v>
      </c>
      <c r="C12" s="12">
        <f>IFERROR(VLOOKUP(A12,TWELVEMO,12,FALSE),0)</f>
        <v>4305</v>
      </c>
      <c r="D12" s="7">
        <f>IFERROR(VLOOKUP(A12,TWELVEMO,11,FALSE),0)</f>
        <v>1753.54</v>
      </c>
      <c r="E12" s="7">
        <f>IFERROR(VLOOKUP(A12,JULY2023,11,FALSE),0)</f>
        <v>121.66</v>
      </c>
      <c r="F12" s="7">
        <f>IFERROR(VLOOKUP(A12,JUNE2023,11,FALSE),0)</f>
        <v>153.96</v>
      </c>
      <c r="G12" s="7">
        <f>IFERROR(VLOOKUP(A12,MAYMAY2023,11,FALSE),0)</f>
        <v>226.74</v>
      </c>
      <c r="H12" s="7">
        <f>IFERROR(VLOOKUP(A12,JULY2022,11,FALSE),0)</f>
        <v>155.54</v>
      </c>
      <c r="I12" s="6">
        <f>IFERROR(VLOOKUP(A12,TWELVEMO,2,FALSE),0)</f>
        <v>264</v>
      </c>
      <c r="J12" s="6">
        <f>IFERROR(VLOOKUP(A12,JULY2023,2,FALSE),0)</f>
        <v>18</v>
      </c>
      <c r="K12" s="6">
        <f>IFERROR(VLOOKUP(A12,JUNE2023,2,FALSE),0)</f>
        <v>22</v>
      </c>
      <c r="L12" s="6">
        <f>IFERROR(VLOOKUP(A12,MAYMAY2023,2,FALSE),0)</f>
        <v>33</v>
      </c>
      <c r="M12" s="6">
        <f>IFERROR(VLOOKUP(A12,JULY2022,2,FALSE),0)</f>
        <v>23</v>
      </c>
      <c r="N12" s="6">
        <f>IFERROR(VLOOKUP(A12,TWELVEMO,4,FALSE),0)</f>
        <v>83</v>
      </c>
      <c r="O12" s="6">
        <f>IFERROR(VLOOKUP(A12,JULY2023,4,FALSE),0)</f>
        <v>2</v>
      </c>
      <c r="P12" s="6">
        <f>IFERROR(VLOOKUP(A12,JUNE2023,4,FALSE),0)</f>
        <v>5</v>
      </c>
      <c r="Q12" s="6">
        <f>IFERROR(VLOOKUP(A12,MAYMAY2023,4,FALSE),0)</f>
        <v>12</v>
      </c>
      <c r="R12" s="6">
        <f>IFERROR(VLOOKUP(A12,JULY2022,4,FALSE),0)</f>
        <v>3</v>
      </c>
      <c r="S12" s="14">
        <f>E12/J12</f>
        <v>6.7588888888888885</v>
      </c>
      <c r="T12" s="14">
        <f>H12/M12</f>
        <v>6.7626086956521734</v>
      </c>
    </row>
    <row r="13" spans="1:20" x14ac:dyDescent="0.25">
      <c r="A13" s="8" t="s">
        <v>43</v>
      </c>
      <c r="B13" s="8" t="s">
        <v>32</v>
      </c>
      <c r="C13" s="12">
        <f>IFERROR(VLOOKUP(A13,TWELVEMO,12,FALSE),0)</f>
        <v>9478</v>
      </c>
      <c r="D13" s="7">
        <f>IFERROR(VLOOKUP(A13,TWELVEMO,11,FALSE),0)</f>
        <v>860.98</v>
      </c>
      <c r="E13" s="7">
        <f>IFERROR(VLOOKUP(A13,JULY2023,11,FALSE),0)</f>
        <v>35.1</v>
      </c>
      <c r="F13" s="7">
        <f>IFERROR(VLOOKUP(A13,JUNE2023,11,FALSE),0)</f>
        <v>53.61</v>
      </c>
      <c r="G13" s="7">
        <f>IFERROR(VLOOKUP(A13,MAYMAY2023,11,FALSE),0)</f>
        <v>99.71</v>
      </c>
      <c r="H13" s="7">
        <f>IFERROR(VLOOKUP(A13,JULY2022,11,FALSE),0)</f>
        <v>81.760000000000005</v>
      </c>
      <c r="I13" s="6">
        <f>IFERROR(VLOOKUP(A13,TWELVEMO,2,FALSE),0)</f>
        <v>147</v>
      </c>
      <c r="J13" s="6">
        <f>IFERROR(VLOOKUP(A13,JULY2023,2,FALSE),0)</f>
        <v>6</v>
      </c>
      <c r="K13" s="6">
        <f>IFERROR(VLOOKUP(A13,JUNE2023,2,FALSE),0)</f>
        <v>9</v>
      </c>
      <c r="L13" s="6">
        <f>IFERROR(VLOOKUP(A13,MAYMAY2023,2,FALSE),0)</f>
        <v>17</v>
      </c>
      <c r="M13" s="6">
        <f>IFERROR(VLOOKUP(A13,JULY2022,2,FALSE),0)</f>
        <v>12</v>
      </c>
      <c r="N13" s="6">
        <f>IFERROR(VLOOKUP(A13,TWELVEMO,4,FALSE),0)</f>
        <v>43</v>
      </c>
      <c r="O13" s="6">
        <f>IFERROR(VLOOKUP(A13,JULY2023,4,FALSE),0)</f>
        <v>1</v>
      </c>
      <c r="P13" s="6">
        <f>IFERROR(VLOOKUP(A13,JUNE2023,4,FALSE),0)</f>
        <v>2</v>
      </c>
      <c r="Q13" s="6">
        <f>IFERROR(VLOOKUP(A13,MAYMAY2023,4,FALSE),0)</f>
        <v>4</v>
      </c>
      <c r="R13" s="6">
        <f>IFERROR(VLOOKUP(A13,JULY2022,4,FALSE),0)</f>
        <v>3</v>
      </c>
      <c r="S13" s="14">
        <f>E13/J13</f>
        <v>5.8500000000000005</v>
      </c>
      <c r="T13" s="14">
        <f>H13/M13</f>
        <v>6.8133333333333335</v>
      </c>
    </row>
    <row r="14" spans="1:20" x14ac:dyDescent="0.25">
      <c r="A14" s="8" t="s">
        <v>44</v>
      </c>
      <c r="B14" s="8" t="s">
        <v>32</v>
      </c>
      <c r="C14" s="12">
        <f>IFERROR(VLOOKUP(A14,TWELVEMO,12,FALSE),0)</f>
        <v>37082</v>
      </c>
      <c r="D14" s="7">
        <f>IFERROR(VLOOKUP(A14,TWELVEMO,11,FALSE),0)</f>
        <v>136.63999999999999</v>
      </c>
      <c r="E14" s="7">
        <f>IFERROR(VLOOKUP(A14,JULY2023,11,FALSE),0)</f>
        <v>6.98</v>
      </c>
      <c r="F14" s="7">
        <f>IFERROR(VLOOKUP(A14,JUNE2023,11,FALSE),0)</f>
        <v>5.98</v>
      </c>
      <c r="G14" s="7">
        <f>IFERROR(VLOOKUP(A14,MAYMAY2023,11,FALSE),0)</f>
        <v>10.98</v>
      </c>
      <c r="H14" s="7">
        <f>IFERROR(VLOOKUP(A14,JULY2022,11,FALSE),0)</f>
        <v>6.98</v>
      </c>
      <c r="I14" s="6">
        <f>IFERROR(VLOOKUP(A14,TWELVEMO,2,FALSE),0)</f>
        <v>19</v>
      </c>
      <c r="J14" s="6">
        <f>IFERROR(VLOOKUP(A14,JULY2023,2,FALSE),0)</f>
        <v>2</v>
      </c>
      <c r="K14" s="6">
        <f>IFERROR(VLOOKUP(A14,JUNE2023,2,FALSE),0)</f>
        <v>1</v>
      </c>
      <c r="L14" s="6">
        <f>IFERROR(VLOOKUP(A14,MAYMAY2023,2,FALSE),0)</f>
        <v>1</v>
      </c>
      <c r="M14" s="6">
        <f>IFERROR(VLOOKUP(A14,JULY2022,2,FALSE),0)</f>
        <v>1</v>
      </c>
      <c r="N14" s="6">
        <f>IFERROR(VLOOKUP(A14,TWELVEMO,4,FALSE),0)</f>
        <v>0</v>
      </c>
      <c r="O14" s="6">
        <f>IFERROR(VLOOKUP(A14,JULY2023,4,FALSE),0)</f>
        <v>0</v>
      </c>
      <c r="P14" s="6">
        <f>IFERROR(VLOOKUP(A14,JUNE2023,4,FALSE),0)</f>
        <v>0</v>
      </c>
      <c r="Q14" s="6">
        <f>IFERROR(VLOOKUP(A14,MAYMAY2023,4,FALSE),0)</f>
        <v>0</v>
      </c>
      <c r="R14" s="6">
        <f>IFERROR(VLOOKUP(A14,JULY2022,4,FALSE),0)</f>
        <v>0</v>
      </c>
      <c r="S14" s="14">
        <f>E14/J14</f>
        <v>3.49</v>
      </c>
      <c r="T14" s="14">
        <f>H14/M14</f>
        <v>6.98</v>
      </c>
    </row>
    <row r="15" spans="1:20" x14ac:dyDescent="0.25">
      <c r="A15" s="8" t="s">
        <v>45</v>
      </c>
      <c r="B15" s="8" t="s">
        <v>32</v>
      </c>
      <c r="C15" s="12">
        <f>IFERROR(VLOOKUP(A15,TWELVEMO,12,FALSE),0)</f>
        <v>25265</v>
      </c>
      <c r="D15" s="7">
        <f>IFERROR(VLOOKUP(A15,TWELVEMO,11,FALSE),0)</f>
        <v>224.91</v>
      </c>
      <c r="E15" s="7">
        <f>IFERROR(VLOOKUP(A15,JULY2023,11,FALSE),0)</f>
        <v>30.92</v>
      </c>
      <c r="F15" s="7">
        <f>IFERROR(VLOOKUP(A15,JUNE2023,11,FALSE),0)</f>
        <v>13.96</v>
      </c>
      <c r="G15" s="7">
        <f>IFERROR(VLOOKUP(A15,MAYMAY2023,11,FALSE),0)</f>
        <v>0</v>
      </c>
      <c r="H15" s="7">
        <f>IFERROR(VLOOKUP(A15,JULY2022,11,FALSE),0)</f>
        <v>20.94</v>
      </c>
      <c r="I15" s="6">
        <f>IFERROR(VLOOKUP(A15,TWELVEMO,2,FALSE),0)</f>
        <v>32</v>
      </c>
      <c r="J15" s="6">
        <f>IFERROR(VLOOKUP(A15,JULY2023,2,FALSE),0)</f>
        <v>5</v>
      </c>
      <c r="K15" s="6">
        <f>IFERROR(VLOOKUP(A15,JUNE2023,2,FALSE),0)</f>
        <v>2</v>
      </c>
      <c r="L15" s="6">
        <f>IFERROR(VLOOKUP(A15,MAYMAY2023,2,FALSE),0)</f>
        <v>0</v>
      </c>
      <c r="M15" s="6">
        <f>IFERROR(VLOOKUP(A15,JULY2022,2,FALSE),0)</f>
        <v>3</v>
      </c>
      <c r="N15" s="6">
        <f>IFERROR(VLOOKUP(A15,TWELVEMO,4,FALSE),0)</f>
        <v>16</v>
      </c>
      <c r="O15" s="6">
        <f>IFERROR(VLOOKUP(A15,JULY2023,4,FALSE),0)</f>
        <v>1</v>
      </c>
      <c r="P15" s="6">
        <f>IFERROR(VLOOKUP(A15,JUNE2023,4,FALSE),0)</f>
        <v>0</v>
      </c>
      <c r="Q15" s="6">
        <f>IFERROR(VLOOKUP(A15,MAYMAY2023,4,FALSE),0)</f>
        <v>0</v>
      </c>
      <c r="R15" s="6">
        <f>IFERROR(VLOOKUP(A15,JULY2022,4,FALSE),0)</f>
        <v>0</v>
      </c>
      <c r="S15" s="14">
        <f>E15/J15</f>
        <v>6.1840000000000002</v>
      </c>
      <c r="T15" s="14">
        <f>H15/M15</f>
        <v>6.98</v>
      </c>
    </row>
    <row r="16" spans="1:20" x14ac:dyDescent="0.25">
      <c r="A16" s="8" t="s">
        <v>46</v>
      </c>
      <c r="B16" s="8" t="s">
        <v>32</v>
      </c>
      <c r="C16" s="12">
        <f>IFERROR(VLOOKUP(A16,TWELVEMO,12,FALSE),0)</f>
        <v>4610</v>
      </c>
      <c r="D16" s="7">
        <f>IFERROR(VLOOKUP(A16,TWELVEMO,11,FALSE),0)</f>
        <v>1208.01</v>
      </c>
      <c r="E16" s="7">
        <f>IFERROR(VLOOKUP(A16,JULY2023,11,FALSE),0)</f>
        <v>156.57</v>
      </c>
      <c r="F16" s="7">
        <f>IFERROR(VLOOKUP(A16,JUNE2023,11,FALSE),0)</f>
        <v>96.04</v>
      </c>
      <c r="G16" s="7">
        <f>IFERROR(VLOOKUP(A16,MAYMAY2023,11,FALSE),0)</f>
        <v>108.04</v>
      </c>
      <c r="H16" s="7">
        <f>IFERROR(VLOOKUP(A16,JULY2022,11,FALSE),0)</f>
        <v>111.68</v>
      </c>
      <c r="I16" s="6">
        <f>IFERROR(VLOOKUP(A16,TWELVEMO,2,FALSE),0)</f>
        <v>167</v>
      </c>
      <c r="J16" s="6">
        <f>IFERROR(VLOOKUP(A16,JULY2023,2,FALSE),0)</f>
        <v>20</v>
      </c>
      <c r="K16" s="6">
        <f>IFERROR(VLOOKUP(A16,JUNE2023,2,FALSE),0)</f>
        <v>12</v>
      </c>
      <c r="L16" s="6">
        <f>IFERROR(VLOOKUP(A16,MAYMAY2023,2,FALSE),0)</f>
        <v>15</v>
      </c>
      <c r="M16" s="6">
        <f>IFERROR(VLOOKUP(A16,JULY2022,2,FALSE),0)</f>
        <v>16</v>
      </c>
      <c r="N16" s="6">
        <f>IFERROR(VLOOKUP(A16,TWELVEMO,4,FALSE),0)</f>
        <v>75</v>
      </c>
      <c r="O16" s="6">
        <f>IFERROR(VLOOKUP(A16,JULY2023,4,FALSE),0)</f>
        <v>14</v>
      </c>
      <c r="P16" s="6">
        <f>IFERROR(VLOOKUP(A16,JUNE2023,4,FALSE),0)</f>
        <v>6</v>
      </c>
      <c r="Q16" s="6">
        <f>IFERROR(VLOOKUP(A16,MAYMAY2023,4,FALSE),0)</f>
        <v>8</v>
      </c>
      <c r="R16" s="6">
        <f>IFERROR(VLOOKUP(A16,JULY2022,4,FALSE),0)</f>
        <v>3</v>
      </c>
      <c r="S16" s="14">
        <f>E16/J16</f>
        <v>7.8285</v>
      </c>
      <c r="T16" s="14">
        <f>H16/M16</f>
        <v>6.98</v>
      </c>
    </row>
    <row r="17" spans="1:20" x14ac:dyDescent="0.25">
      <c r="A17" s="8" t="s">
        <v>47</v>
      </c>
      <c r="B17" s="8" t="s">
        <v>32</v>
      </c>
      <c r="C17" s="12">
        <f>IFERROR(VLOOKUP(A17,TWELVEMO,12,FALSE),0)</f>
        <v>11525</v>
      </c>
      <c r="D17" s="7">
        <f>IFERROR(VLOOKUP(A17,TWELVEMO,11,FALSE),0)</f>
        <v>262.3</v>
      </c>
      <c r="E17" s="7">
        <f>IFERROR(VLOOKUP(A17,JULY2023,11,FALSE),0)</f>
        <v>19.96</v>
      </c>
      <c r="F17" s="7">
        <f>IFERROR(VLOOKUP(A17,JUNE2023,11,FALSE),0)</f>
        <v>0</v>
      </c>
      <c r="G17" s="7">
        <f>IFERROR(VLOOKUP(A17,MAYMAY2023,11,FALSE),0)</f>
        <v>13.96</v>
      </c>
      <c r="H17" s="7">
        <f>IFERROR(VLOOKUP(A17,JULY2022,11,FALSE),0)</f>
        <v>20.94</v>
      </c>
      <c r="I17" s="6">
        <f>IFERROR(VLOOKUP(A17,TWELVEMO,2,FALSE),0)</f>
        <v>36</v>
      </c>
      <c r="J17" s="6">
        <f>IFERROR(VLOOKUP(A17,JULY2023,2,FALSE),0)</f>
        <v>2</v>
      </c>
      <c r="K17" s="6">
        <f>IFERROR(VLOOKUP(A17,JUNE2023,2,FALSE),0)</f>
        <v>0</v>
      </c>
      <c r="L17" s="6">
        <f>IFERROR(VLOOKUP(A17,MAYMAY2023,2,FALSE),0)</f>
        <v>2</v>
      </c>
      <c r="M17" s="6">
        <f>IFERROR(VLOOKUP(A17,JULY2022,2,FALSE),0)</f>
        <v>3</v>
      </c>
      <c r="N17" s="6">
        <f>IFERROR(VLOOKUP(A17,TWELVEMO,4,FALSE),0)</f>
        <v>0</v>
      </c>
      <c r="O17" s="6">
        <f>IFERROR(VLOOKUP(A17,JULY2023,4,FALSE),0)</f>
        <v>0</v>
      </c>
      <c r="P17" s="6">
        <f>IFERROR(VLOOKUP(A17,JUNE2023,4,FALSE),0)</f>
        <v>0</v>
      </c>
      <c r="Q17" s="6">
        <f>IFERROR(VLOOKUP(A17,MAYMAY2023,4,FALSE),0)</f>
        <v>0</v>
      </c>
      <c r="R17" s="6">
        <f>IFERROR(VLOOKUP(A17,JULY2022,4,FALSE),0)</f>
        <v>0</v>
      </c>
      <c r="S17" s="14">
        <f>E17/J17</f>
        <v>9.98</v>
      </c>
      <c r="T17" s="14">
        <f>H17/M17</f>
        <v>6.98</v>
      </c>
    </row>
    <row r="18" spans="1:20" x14ac:dyDescent="0.25">
      <c r="A18" s="8" t="s">
        <v>48</v>
      </c>
      <c r="B18" s="8" t="s">
        <v>32</v>
      </c>
      <c r="C18" s="12">
        <f>IFERROR(VLOOKUP(A18,TWELVEMO,12,FALSE),0)</f>
        <v>4450</v>
      </c>
      <c r="D18" s="7">
        <f>IFERROR(VLOOKUP(A18,TWELVEMO,11,FALSE),0)</f>
        <v>2165.58</v>
      </c>
      <c r="E18" s="7">
        <f>IFERROR(VLOOKUP(A18,JULY2023,11,FALSE),0)</f>
        <v>113.99</v>
      </c>
      <c r="F18" s="7">
        <f>IFERROR(VLOOKUP(A18,JUNE2023,11,FALSE),0)</f>
        <v>337.52</v>
      </c>
      <c r="G18" s="7">
        <f>IFERROR(VLOOKUP(A18,MAYMAY2023,11,FALSE),0)</f>
        <v>101.74</v>
      </c>
      <c r="H18" s="7">
        <f>IFERROR(VLOOKUP(A18,JULY2022,11,FALSE),0)</f>
        <v>200.44</v>
      </c>
      <c r="I18" s="6">
        <f>IFERROR(VLOOKUP(A18,TWELVEMO,2,FALSE),0)</f>
        <v>330</v>
      </c>
      <c r="J18" s="6">
        <f>IFERROR(VLOOKUP(A18,JULY2023,2,FALSE),0)</f>
        <v>15</v>
      </c>
      <c r="K18" s="6">
        <f>IFERROR(VLOOKUP(A18,JUNE2023,2,FALSE),0)</f>
        <v>56</v>
      </c>
      <c r="L18" s="6">
        <f>IFERROR(VLOOKUP(A18,MAYMAY2023,2,FALSE),0)</f>
        <v>14</v>
      </c>
      <c r="M18" s="6">
        <f>IFERROR(VLOOKUP(A18,JULY2022,2,FALSE),0)</f>
        <v>28</v>
      </c>
      <c r="N18" s="6">
        <f>IFERROR(VLOOKUP(A18,TWELVEMO,4,FALSE),0)</f>
        <v>64</v>
      </c>
      <c r="O18" s="6">
        <f>IFERROR(VLOOKUP(A18,JULY2023,4,FALSE),0)</f>
        <v>9</v>
      </c>
      <c r="P18" s="6">
        <f>IFERROR(VLOOKUP(A18,JUNE2023,4,FALSE),0)</f>
        <v>3</v>
      </c>
      <c r="Q18" s="6">
        <f>IFERROR(VLOOKUP(A18,MAYMAY2023,4,FALSE),0)</f>
        <v>9</v>
      </c>
      <c r="R18" s="6">
        <f>IFERROR(VLOOKUP(A18,JULY2022,4,FALSE),0)</f>
        <v>10</v>
      </c>
      <c r="S18" s="14">
        <f>E18/J18</f>
        <v>7.5993333333333331</v>
      </c>
      <c r="T18" s="14">
        <f>H18/M18</f>
        <v>7.1585714285714284</v>
      </c>
    </row>
    <row r="19" spans="1:20" x14ac:dyDescent="0.25">
      <c r="A19" s="8" t="s">
        <v>49</v>
      </c>
      <c r="B19" s="8" t="s">
        <v>32</v>
      </c>
      <c r="C19" s="12">
        <f>IFERROR(VLOOKUP(A19,TWELVEMO,12,FALSE),0)</f>
        <v>9589</v>
      </c>
      <c r="D19" s="7">
        <f>IFERROR(VLOOKUP(A19,TWELVEMO,11,FALSE),0)</f>
        <v>558.27</v>
      </c>
      <c r="E19" s="7">
        <f>IFERROR(VLOOKUP(A19,JULY2023,11,FALSE),0)</f>
        <v>18.760000000000002</v>
      </c>
      <c r="F19" s="7">
        <f>IFERROR(VLOOKUP(A19,JUNE2023,11,FALSE),0)</f>
        <v>32.200000000000003</v>
      </c>
      <c r="G19" s="7">
        <f>IFERROR(VLOOKUP(A19,MAYMAY2023,11,FALSE),0)</f>
        <v>40.89</v>
      </c>
      <c r="H19" s="7">
        <f>IFERROR(VLOOKUP(A19,JULY2022,11,FALSE),0)</f>
        <v>57.84</v>
      </c>
      <c r="I19" s="6">
        <f>IFERROR(VLOOKUP(A19,TWELVEMO,2,FALSE),0)</f>
        <v>80</v>
      </c>
      <c r="J19" s="6">
        <f>IFERROR(VLOOKUP(A19,JULY2023,2,FALSE),0)</f>
        <v>3</v>
      </c>
      <c r="K19" s="6">
        <f>IFERROR(VLOOKUP(A19,JUNE2023,2,FALSE),0)</f>
        <v>5</v>
      </c>
      <c r="L19" s="6">
        <f>IFERROR(VLOOKUP(A19,MAYMAY2023,2,FALSE),0)</f>
        <v>6</v>
      </c>
      <c r="M19" s="6">
        <f>IFERROR(VLOOKUP(A19,JULY2022,2,FALSE),0)</f>
        <v>8</v>
      </c>
      <c r="N19" s="6">
        <f>IFERROR(VLOOKUP(A19,TWELVEMO,4,FALSE),0)</f>
        <v>0</v>
      </c>
      <c r="O19" s="6">
        <f>IFERROR(VLOOKUP(A19,JULY2023,4,FALSE),0)</f>
        <v>0</v>
      </c>
      <c r="P19" s="6">
        <f>IFERROR(VLOOKUP(A19,JUNE2023,4,FALSE),0)</f>
        <v>0</v>
      </c>
      <c r="Q19" s="6">
        <f>IFERROR(VLOOKUP(A19,MAYMAY2023,4,FALSE),0)</f>
        <v>0</v>
      </c>
      <c r="R19" s="6">
        <f>IFERROR(VLOOKUP(A19,JULY2022,4,FALSE),0)</f>
        <v>0</v>
      </c>
      <c r="S19" s="14">
        <f>E19/J19</f>
        <v>6.2533333333333339</v>
      </c>
      <c r="T19" s="14">
        <f>H19/M19</f>
        <v>7.23</v>
      </c>
    </row>
    <row r="20" spans="1:20" x14ac:dyDescent="0.25">
      <c r="A20" s="8" t="s">
        <v>50</v>
      </c>
      <c r="B20" s="8" t="s">
        <v>32</v>
      </c>
      <c r="C20" s="12">
        <f>IFERROR(VLOOKUP(A20,TWELVEMO,12,FALSE),0)</f>
        <v>8059</v>
      </c>
      <c r="D20" s="7">
        <f>IFERROR(VLOOKUP(A20,TWELVEMO,11,FALSE),0)</f>
        <v>949.84</v>
      </c>
      <c r="E20" s="7">
        <f>IFERROR(VLOOKUP(A20,JULY2023,11,FALSE),0)</f>
        <v>144.6</v>
      </c>
      <c r="F20" s="7">
        <f>IFERROR(VLOOKUP(A20,JUNE2023,11,FALSE),0)</f>
        <v>39.9</v>
      </c>
      <c r="G20" s="7">
        <f>IFERROR(VLOOKUP(A20,MAYMAY2023,11,FALSE),0)</f>
        <v>81.78</v>
      </c>
      <c r="H20" s="7">
        <f>IFERROR(VLOOKUP(A20,JULY2022,11,FALSE),0)</f>
        <v>72.819999999999993</v>
      </c>
      <c r="I20" s="6">
        <f>IFERROR(VLOOKUP(A20,TWELVEMO,2,FALSE),0)</f>
        <v>202</v>
      </c>
      <c r="J20" s="6">
        <f>IFERROR(VLOOKUP(A20,JULY2023,2,FALSE),0)</f>
        <v>20</v>
      </c>
      <c r="K20" s="6">
        <f>IFERROR(VLOOKUP(A20,JUNE2023,2,FALSE),0)</f>
        <v>5</v>
      </c>
      <c r="L20" s="6">
        <f>IFERROR(VLOOKUP(A20,MAYMAY2023,2,FALSE),0)</f>
        <v>11</v>
      </c>
      <c r="M20" s="6">
        <f>IFERROR(VLOOKUP(A20,JULY2022,2,FALSE),0)</f>
        <v>10</v>
      </c>
      <c r="N20" s="6">
        <f>IFERROR(VLOOKUP(A20,TWELVEMO,4,FALSE),0)</f>
        <v>15</v>
      </c>
      <c r="O20" s="6">
        <f>IFERROR(VLOOKUP(A20,JULY2023,4,FALSE),0)</f>
        <v>1</v>
      </c>
      <c r="P20" s="6">
        <f>IFERROR(VLOOKUP(A20,JUNE2023,4,FALSE),0)</f>
        <v>1</v>
      </c>
      <c r="Q20" s="6">
        <f>IFERROR(VLOOKUP(A20,MAYMAY2023,4,FALSE),0)</f>
        <v>1</v>
      </c>
      <c r="R20" s="6">
        <f>IFERROR(VLOOKUP(A20,JULY2022,4,FALSE),0)</f>
        <v>2</v>
      </c>
      <c r="S20" s="14">
        <f>E20/J20</f>
        <v>7.2299999999999995</v>
      </c>
      <c r="T20" s="14">
        <f>H20/M20</f>
        <v>7.2819999999999991</v>
      </c>
    </row>
    <row r="21" spans="1:20" x14ac:dyDescent="0.25">
      <c r="A21" s="8" t="s">
        <v>51</v>
      </c>
      <c r="B21" s="8" t="s">
        <v>32</v>
      </c>
      <c r="C21" s="12">
        <f>IFERROR(VLOOKUP(A21,TWELVEMO,12,FALSE),0)</f>
        <v>3243</v>
      </c>
      <c r="D21" s="7">
        <f>IFERROR(VLOOKUP(A21,TWELVEMO,11,FALSE),0)</f>
        <v>20810.79</v>
      </c>
      <c r="E21" s="7">
        <f>IFERROR(VLOOKUP(A21,JULY2023,11,FALSE),0)</f>
        <v>1738.7</v>
      </c>
      <c r="F21" s="7">
        <f>IFERROR(VLOOKUP(A21,JUNE2023,11,FALSE),0)</f>
        <v>1543.3</v>
      </c>
      <c r="G21" s="7">
        <f>IFERROR(VLOOKUP(A21,MAYMAY2023,11,FALSE),0)</f>
        <v>1709.12</v>
      </c>
      <c r="H21" s="7">
        <f>IFERROR(VLOOKUP(A21,JULY2022,11,FALSE),0)</f>
        <v>1929.46</v>
      </c>
      <c r="I21" s="6">
        <f>IFERROR(VLOOKUP(A21,TWELVEMO,2,FALSE),0)</f>
        <v>2711</v>
      </c>
      <c r="J21" s="6">
        <f>IFERROR(VLOOKUP(A21,JULY2023,2,FALSE),0)</f>
        <v>229</v>
      </c>
      <c r="K21" s="6">
        <f>IFERROR(VLOOKUP(A21,JUNE2023,2,FALSE),0)</f>
        <v>200</v>
      </c>
      <c r="L21" s="6">
        <f>IFERROR(VLOOKUP(A21,MAYMAY2023,2,FALSE),0)</f>
        <v>219</v>
      </c>
      <c r="M21" s="6">
        <f>IFERROR(VLOOKUP(A21,JULY2022,2,FALSE),0)</f>
        <v>260</v>
      </c>
      <c r="N21" s="6">
        <f>IFERROR(VLOOKUP(A21,TWELVEMO,4,FALSE),0)</f>
        <v>2359</v>
      </c>
      <c r="O21" s="6">
        <f>IFERROR(VLOOKUP(A21,JULY2023,4,FALSE),0)</f>
        <v>183</v>
      </c>
      <c r="P21" s="6">
        <f>IFERROR(VLOOKUP(A21,JUNE2023,4,FALSE),0)</f>
        <v>170</v>
      </c>
      <c r="Q21" s="6">
        <f>IFERROR(VLOOKUP(A21,MAYMAY2023,4,FALSE),0)</f>
        <v>200</v>
      </c>
      <c r="R21" s="6">
        <f>IFERROR(VLOOKUP(A21,JULY2022,4,FALSE),0)</f>
        <v>186</v>
      </c>
      <c r="S21" s="14">
        <f>E21/J21</f>
        <v>7.592576419213974</v>
      </c>
      <c r="T21" s="14">
        <f>H21/M21</f>
        <v>7.4210000000000003</v>
      </c>
    </row>
    <row r="22" spans="1:20" x14ac:dyDescent="0.25">
      <c r="A22" s="8" t="s">
        <v>52</v>
      </c>
      <c r="B22" s="8" t="s">
        <v>32</v>
      </c>
      <c r="C22" s="12">
        <f>IFERROR(VLOOKUP(A22,TWELVEMO,12,FALSE),0)</f>
        <v>2336</v>
      </c>
      <c r="D22" s="7">
        <f>IFERROR(VLOOKUP(A22,TWELVEMO,11,FALSE),0)</f>
        <v>1208.3800000000001</v>
      </c>
      <c r="E22" s="7">
        <f>IFERROR(VLOOKUP(A22,JULY2023,11,FALSE),0)</f>
        <v>89.88</v>
      </c>
      <c r="F22" s="7">
        <f>IFERROR(VLOOKUP(A22,JUNE2023,11,FALSE),0)</f>
        <v>104.86</v>
      </c>
      <c r="G22" s="7">
        <f>IFERROR(VLOOKUP(A22,MAYMAY2023,11,FALSE),0)</f>
        <v>104.86</v>
      </c>
      <c r="H22" s="7">
        <f>IFERROR(VLOOKUP(A22,JULY2022,11,FALSE),0)</f>
        <v>44.94</v>
      </c>
      <c r="I22" s="6">
        <f>IFERROR(VLOOKUP(A22,TWELVEMO,2,FALSE),0)</f>
        <v>86</v>
      </c>
      <c r="J22" s="6">
        <f>IFERROR(VLOOKUP(A22,JULY2023,2,FALSE),0)</f>
        <v>6</v>
      </c>
      <c r="K22" s="6">
        <f>IFERROR(VLOOKUP(A22,JUNE2023,2,FALSE),0)</f>
        <v>8</v>
      </c>
      <c r="L22" s="6">
        <f>IFERROR(VLOOKUP(A22,MAYMAY2023,2,FALSE),0)</f>
        <v>7</v>
      </c>
      <c r="M22" s="6">
        <f>IFERROR(VLOOKUP(A22,JULY2022,2,FALSE),0)</f>
        <v>6</v>
      </c>
      <c r="N22" s="6">
        <f>IFERROR(VLOOKUP(A22,TWELVEMO,4,FALSE),0)</f>
        <v>0</v>
      </c>
      <c r="O22" s="6">
        <f>IFERROR(VLOOKUP(A22,JULY2023,4,FALSE),0)</f>
        <v>0</v>
      </c>
      <c r="P22" s="6">
        <f>IFERROR(VLOOKUP(A22,JUNE2023,4,FALSE),0)</f>
        <v>0</v>
      </c>
      <c r="Q22" s="6">
        <f>IFERROR(VLOOKUP(A22,MAYMAY2023,4,FALSE),0)</f>
        <v>0</v>
      </c>
      <c r="R22" s="6">
        <f>IFERROR(VLOOKUP(A22,JULY2022,4,FALSE),0)</f>
        <v>0</v>
      </c>
      <c r="S22" s="14">
        <f>E22/J22</f>
        <v>14.979999999999999</v>
      </c>
      <c r="T22" s="14">
        <f>H22/M22</f>
        <v>7.4899999999999993</v>
      </c>
    </row>
    <row r="23" spans="1:20" x14ac:dyDescent="0.25">
      <c r="A23" s="8" t="s">
        <v>53</v>
      </c>
      <c r="B23" s="8" t="s">
        <v>32</v>
      </c>
      <c r="C23" s="12">
        <f>IFERROR(VLOOKUP(A23,TWELVEMO,12,FALSE),0)</f>
        <v>3811</v>
      </c>
      <c r="D23" s="7">
        <f>IFERROR(VLOOKUP(A23,TWELVEMO,11,FALSE),0)</f>
        <v>7710.59</v>
      </c>
      <c r="E23" s="7">
        <f>IFERROR(VLOOKUP(A23,JULY2023,11,FALSE),0)</f>
        <v>583.71</v>
      </c>
      <c r="F23" s="7">
        <f>IFERROR(VLOOKUP(A23,JUNE2023,11,FALSE),0)</f>
        <v>660.28</v>
      </c>
      <c r="G23" s="7">
        <f>IFERROR(VLOOKUP(A23,MAYMAY2023,11,FALSE),0)</f>
        <v>836.84</v>
      </c>
      <c r="H23" s="7">
        <f>IFERROR(VLOOKUP(A23,JULY2022,11,FALSE),0)</f>
        <v>648.32000000000005</v>
      </c>
      <c r="I23" s="6">
        <f>IFERROR(VLOOKUP(A23,TWELVEMO,2,FALSE),0)</f>
        <v>1001</v>
      </c>
      <c r="J23" s="6">
        <f>IFERROR(VLOOKUP(A23,JULY2023,2,FALSE),0)</f>
        <v>75</v>
      </c>
      <c r="K23" s="6">
        <f>IFERROR(VLOOKUP(A23,JUNE2023,2,FALSE),0)</f>
        <v>87</v>
      </c>
      <c r="L23" s="6">
        <f>IFERROR(VLOOKUP(A23,MAYMAY2023,2,FALSE),0)</f>
        <v>108</v>
      </c>
      <c r="M23" s="6">
        <f>IFERROR(VLOOKUP(A23,JULY2022,2,FALSE),0)</f>
        <v>85</v>
      </c>
      <c r="N23" s="6">
        <f>IFERROR(VLOOKUP(A23,TWELVEMO,4,FALSE),0)</f>
        <v>666</v>
      </c>
      <c r="O23" s="6">
        <f>IFERROR(VLOOKUP(A23,JULY2023,4,FALSE),0)</f>
        <v>56</v>
      </c>
      <c r="P23" s="6">
        <f>IFERROR(VLOOKUP(A23,JUNE2023,4,FALSE),0)</f>
        <v>50</v>
      </c>
      <c r="Q23" s="6">
        <f>IFERROR(VLOOKUP(A23,MAYMAY2023,4,FALSE),0)</f>
        <v>78</v>
      </c>
      <c r="R23" s="6">
        <f>IFERROR(VLOOKUP(A23,JULY2022,4,FALSE),0)</f>
        <v>62</v>
      </c>
      <c r="S23" s="14">
        <f>E23/J23</f>
        <v>7.7828000000000008</v>
      </c>
      <c r="T23" s="14">
        <f>H23/M23</f>
        <v>7.6272941176470592</v>
      </c>
    </row>
    <row r="24" spans="1:20" x14ac:dyDescent="0.25">
      <c r="A24" s="8" t="s">
        <v>54</v>
      </c>
      <c r="B24" s="8" t="s">
        <v>32</v>
      </c>
      <c r="C24" s="12">
        <f>IFERROR(VLOOKUP(A24,TWELVEMO,12,FALSE),0)</f>
        <v>1223</v>
      </c>
      <c r="D24" s="7">
        <f>IFERROR(VLOOKUP(A24,TWELVEMO,11,FALSE),0)</f>
        <v>2296.54</v>
      </c>
      <c r="E24" s="7">
        <f>IFERROR(VLOOKUP(A24,JULY2023,11,FALSE),0)</f>
        <v>286.51</v>
      </c>
      <c r="F24" s="7">
        <f>IFERROR(VLOOKUP(A24,JUNE2023,11,FALSE),0)</f>
        <v>218.13</v>
      </c>
      <c r="G24" s="7">
        <f>IFERROR(VLOOKUP(A24,MAYMAY2023,11,FALSE),0)</f>
        <v>172.26</v>
      </c>
      <c r="H24" s="7">
        <f>IFERROR(VLOOKUP(A24,JULY2022,11,FALSE),0)</f>
        <v>314.51</v>
      </c>
      <c r="I24" s="6">
        <f>IFERROR(VLOOKUP(A24,TWELVEMO,2,FALSE),0)</f>
        <v>306</v>
      </c>
      <c r="J24" s="6">
        <f>IFERROR(VLOOKUP(A24,JULY2023,2,FALSE),0)</f>
        <v>39</v>
      </c>
      <c r="K24" s="6">
        <f>IFERROR(VLOOKUP(A24,JUNE2023,2,FALSE),0)</f>
        <v>31</v>
      </c>
      <c r="L24" s="6">
        <f>IFERROR(VLOOKUP(A24,MAYMAY2023,2,FALSE),0)</f>
        <v>25</v>
      </c>
      <c r="M24" s="6">
        <f>IFERROR(VLOOKUP(A24,JULY2022,2,FALSE),0)</f>
        <v>41</v>
      </c>
      <c r="N24" s="6">
        <f>IFERROR(VLOOKUP(A24,TWELVEMO,4,FALSE),0)</f>
        <v>187</v>
      </c>
      <c r="O24" s="6">
        <f>IFERROR(VLOOKUP(A24,JULY2023,4,FALSE),0)</f>
        <v>33</v>
      </c>
      <c r="P24" s="6">
        <f>IFERROR(VLOOKUP(A24,JUNE2023,4,FALSE),0)</f>
        <v>25</v>
      </c>
      <c r="Q24" s="6">
        <f>IFERROR(VLOOKUP(A24,MAYMAY2023,4,FALSE),0)</f>
        <v>15</v>
      </c>
      <c r="R24" s="6">
        <f>IFERROR(VLOOKUP(A24,JULY2022,4,FALSE),0)</f>
        <v>22</v>
      </c>
      <c r="S24" s="14">
        <f>E24/J24</f>
        <v>7.3464102564102562</v>
      </c>
      <c r="T24" s="14">
        <f>H24/M24</f>
        <v>7.6709756097560975</v>
      </c>
    </row>
    <row r="25" spans="1:20" x14ac:dyDescent="0.25">
      <c r="A25" s="8" t="s">
        <v>55</v>
      </c>
      <c r="B25" s="8" t="s">
        <v>32</v>
      </c>
      <c r="C25" s="12">
        <f>IFERROR(VLOOKUP(A25,TWELVEMO,12,FALSE),0)</f>
        <v>5313</v>
      </c>
      <c r="D25" s="7">
        <f>IFERROR(VLOOKUP(A25,TWELVEMO,11,FALSE),0)</f>
        <v>1800.1</v>
      </c>
      <c r="E25" s="7">
        <f>IFERROR(VLOOKUP(A25,JULY2023,11,FALSE),0)</f>
        <v>189.5</v>
      </c>
      <c r="F25" s="7">
        <f>IFERROR(VLOOKUP(A25,JUNE2023,11,FALSE),0)</f>
        <v>143.43</v>
      </c>
      <c r="G25" s="7">
        <f>IFERROR(VLOOKUP(A25,MAYMAY2023,11,FALSE),0)</f>
        <v>151.58000000000001</v>
      </c>
      <c r="H25" s="7">
        <f>IFERROR(VLOOKUP(A25,JULY2022,11,FALSE),0)</f>
        <v>159.6</v>
      </c>
      <c r="I25" s="6">
        <f>IFERROR(VLOOKUP(A25,TWELVEMO,2,FALSE),0)</f>
        <v>248</v>
      </c>
      <c r="J25" s="6">
        <f>IFERROR(VLOOKUP(A25,JULY2023,2,FALSE),0)</f>
        <v>26</v>
      </c>
      <c r="K25" s="6">
        <f>IFERROR(VLOOKUP(A25,JUNE2023,2,FALSE),0)</f>
        <v>19</v>
      </c>
      <c r="L25" s="6">
        <f>IFERROR(VLOOKUP(A25,MAYMAY2023,2,FALSE),0)</f>
        <v>21</v>
      </c>
      <c r="M25" s="6">
        <f>IFERROR(VLOOKUP(A25,JULY2022,2,FALSE),0)</f>
        <v>20</v>
      </c>
      <c r="N25" s="6">
        <f>IFERROR(VLOOKUP(A25,TWELVEMO,4,FALSE),0)</f>
        <v>91</v>
      </c>
      <c r="O25" s="6">
        <f>IFERROR(VLOOKUP(A25,JULY2023,4,FALSE),0)</f>
        <v>4</v>
      </c>
      <c r="P25" s="6">
        <f>IFERROR(VLOOKUP(A25,JUNE2023,4,FALSE),0)</f>
        <v>5</v>
      </c>
      <c r="Q25" s="6">
        <f>IFERROR(VLOOKUP(A25,MAYMAY2023,4,FALSE),0)</f>
        <v>9</v>
      </c>
      <c r="R25" s="6">
        <f>IFERROR(VLOOKUP(A25,JULY2022,4,FALSE),0)</f>
        <v>5</v>
      </c>
      <c r="S25" s="14">
        <f>E25/J25</f>
        <v>7.2884615384615383</v>
      </c>
      <c r="T25" s="14">
        <f>H25/M25</f>
        <v>7.9799999999999995</v>
      </c>
    </row>
    <row r="26" spans="1:20" x14ac:dyDescent="0.25">
      <c r="A26" s="8" t="s">
        <v>56</v>
      </c>
      <c r="B26" s="8" t="s">
        <v>32</v>
      </c>
      <c r="C26" s="12">
        <f>IFERROR(VLOOKUP(A26,TWELVEMO,12,FALSE),0)</f>
        <v>4074</v>
      </c>
      <c r="D26" s="7">
        <f>IFERROR(VLOOKUP(A26,TWELVEMO,11,FALSE),0)</f>
        <v>1554.07</v>
      </c>
      <c r="E26" s="7">
        <f>IFERROR(VLOOKUP(A26,JULY2023,11,FALSE),0)</f>
        <v>114.92</v>
      </c>
      <c r="F26" s="7">
        <f>IFERROR(VLOOKUP(A26,JUNE2023,11,FALSE),0)</f>
        <v>61.44</v>
      </c>
      <c r="G26" s="7">
        <f>IFERROR(VLOOKUP(A26,MAYMAY2023,11,FALSE),0)</f>
        <v>45.48</v>
      </c>
      <c r="H26" s="7">
        <f>IFERROR(VLOOKUP(A26,JULY2022,11,FALSE),0)</f>
        <v>223.44</v>
      </c>
      <c r="I26" s="6">
        <f>IFERROR(VLOOKUP(A26,TWELVEMO,2,FALSE),0)</f>
        <v>196</v>
      </c>
      <c r="J26" s="6">
        <f>IFERROR(VLOOKUP(A26,JULY2023,2,FALSE),0)</f>
        <v>14</v>
      </c>
      <c r="K26" s="6">
        <f>IFERROR(VLOOKUP(A26,JUNE2023,2,FALSE),0)</f>
        <v>8</v>
      </c>
      <c r="L26" s="6">
        <f>IFERROR(VLOOKUP(A26,MAYMAY2023,2,FALSE),0)</f>
        <v>6</v>
      </c>
      <c r="M26" s="6">
        <f>IFERROR(VLOOKUP(A26,JULY2022,2,FALSE),0)</f>
        <v>28</v>
      </c>
      <c r="N26" s="6">
        <f>IFERROR(VLOOKUP(A26,TWELVEMO,4,FALSE),0)</f>
        <v>0</v>
      </c>
      <c r="O26" s="6">
        <f>IFERROR(VLOOKUP(A26,JULY2023,4,FALSE),0)</f>
        <v>0</v>
      </c>
      <c r="P26" s="6">
        <f>IFERROR(VLOOKUP(A26,JUNE2023,4,FALSE),0)</f>
        <v>0</v>
      </c>
      <c r="Q26" s="6">
        <f>IFERROR(VLOOKUP(A26,MAYMAY2023,4,FALSE),0)</f>
        <v>0</v>
      </c>
      <c r="R26" s="6">
        <f>IFERROR(VLOOKUP(A26,JULY2022,4,FALSE),0)</f>
        <v>0</v>
      </c>
      <c r="S26" s="14">
        <f>E26/J26</f>
        <v>8.2085714285714282</v>
      </c>
      <c r="T26" s="14">
        <f>H26/M26</f>
        <v>7.9799999999999995</v>
      </c>
    </row>
    <row r="27" spans="1:20" x14ac:dyDescent="0.25">
      <c r="A27" s="8" t="s">
        <v>57</v>
      </c>
      <c r="B27" s="8" t="s">
        <v>32</v>
      </c>
      <c r="C27" s="12">
        <f>IFERROR(VLOOKUP(A27,TWELVEMO,12,FALSE),0)</f>
        <v>23050</v>
      </c>
      <c r="D27" s="7">
        <f>IFERROR(VLOOKUP(A27,TWELVEMO,11,FALSE),0)</f>
        <v>234.16</v>
      </c>
      <c r="E27" s="7">
        <f>IFERROR(VLOOKUP(A27,JULY2023,11,FALSE),0)</f>
        <v>11.96</v>
      </c>
      <c r="F27" s="7">
        <f>IFERROR(VLOOKUP(A27,JUNE2023,11,FALSE),0)</f>
        <v>48.29</v>
      </c>
      <c r="G27" s="7">
        <f>IFERROR(VLOOKUP(A27,MAYMAY2023,11,FALSE),0)</f>
        <v>42.33</v>
      </c>
      <c r="H27" s="7">
        <f>IFERROR(VLOOKUP(A27,JULY2022,11,FALSE),0)</f>
        <v>23.94</v>
      </c>
      <c r="I27" s="6">
        <f>IFERROR(VLOOKUP(A27,TWELVEMO,2,FALSE),0)</f>
        <v>37</v>
      </c>
      <c r="J27" s="6">
        <f>IFERROR(VLOOKUP(A27,JULY2023,2,FALSE),0)</f>
        <v>2</v>
      </c>
      <c r="K27" s="6">
        <f>IFERROR(VLOOKUP(A27,JUNE2023,2,FALSE),0)</f>
        <v>8</v>
      </c>
      <c r="L27" s="6">
        <f>IFERROR(VLOOKUP(A27,MAYMAY2023,2,FALSE),0)</f>
        <v>6</v>
      </c>
      <c r="M27" s="6">
        <f>IFERROR(VLOOKUP(A27,JULY2022,2,FALSE),0)</f>
        <v>3</v>
      </c>
      <c r="N27" s="6">
        <f>IFERROR(VLOOKUP(A27,TWELVEMO,4,FALSE),0)</f>
        <v>0</v>
      </c>
      <c r="O27" s="6">
        <f>IFERROR(VLOOKUP(A27,JULY2023,4,FALSE),0)</f>
        <v>0</v>
      </c>
      <c r="P27" s="6">
        <f>IFERROR(VLOOKUP(A27,JUNE2023,4,FALSE),0)</f>
        <v>0</v>
      </c>
      <c r="Q27" s="6">
        <f>IFERROR(VLOOKUP(A27,MAYMAY2023,4,FALSE),0)</f>
        <v>0</v>
      </c>
      <c r="R27" s="6">
        <f>IFERROR(VLOOKUP(A27,JULY2022,4,FALSE),0)</f>
        <v>0</v>
      </c>
      <c r="S27" s="14">
        <f>E27/J27</f>
        <v>5.98</v>
      </c>
      <c r="T27" s="14">
        <f>H27/M27</f>
        <v>7.98</v>
      </c>
    </row>
    <row r="28" spans="1:20" x14ac:dyDescent="0.25">
      <c r="A28" s="8" t="s">
        <v>58</v>
      </c>
      <c r="B28" s="8" t="s">
        <v>32</v>
      </c>
      <c r="C28" s="12">
        <f>IFERROR(VLOOKUP(A28,TWELVEMO,12,FALSE),0)</f>
        <v>12536</v>
      </c>
      <c r="D28" s="7">
        <f>IFERROR(VLOOKUP(A28,TWELVEMO,11,FALSE),0)</f>
        <v>59.71</v>
      </c>
      <c r="E28" s="7">
        <f>IFERROR(VLOOKUP(A28,JULY2023,11,FALSE),0)</f>
        <v>13.96</v>
      </c>
      <c r="F28" s="7">
        <f>IFERROR(VLOOKUP(A28,JUNE2023,11,FALSE),0)</f>
        <v>5.85</v>
      </c>
      <c r="G28" s="7">
        <f>IFERROR(VLOOKUP(A28,MAYMAY2023,11,FALSE),0)</f>
        <v>8.98</v>
      </c>
      <c r="H28" s="7">
        <f>IFERROR(VLOOKUP(A28,JULY2022,11,FALSE),0)</f>
        <v>7.98</v>
      </c>
      <c r="I28" s="6">
        <f>IFERROR(VLOOKUP(A28,TWELVEMO,2,FALSE),0)</f>
        <v>8</v>
      </c>
      <c r="J28" s="6">
        <f>IFERROR(VLOOKUP(A28,JULY2023,2,FALSE),0)</f>
        <v>2</v>
      </c>
      <c r="K28" s="6">
        <f>IFERROR(VLOOKUP(A28,JUNE2023,2,FALSE),0)</f>
        <v>1</v>
      </c>
      <c r="L28" s="6">
        <f>IFERROR(VLOOKUP(A28,MAYMAY2023,2,FALSE),0)</f>
        <v>1</v>
      </c>
      <c r="M28" s="6">
        <f>IFERROR(VLOOKUP(A28,JULY2022,2,FALSE),0)</f>
        <v>1</v>
      </c>
      <c r="N28" s="6">
        <f>IFERROR(VLOOKUP(A28,TWELVEMO,4,FALSE),0)</f>
        <v>0</v>
      </c>
      <c r="O28" s="6">
        <f>IFERROR(VLOOKUP(A28,JULY2023,4,FALSE),0)</f>
        <v>0</v>
      </c>
      <c r="P28" s="6">
        <f>IFERROR(VLOOKUP(A28,JUNE2023,4,FALSE),0)</f>
        <v>0</v>
      </c>
      <c r="Q28" s="6">
        <f>IFERROR(VLOOKUP(A28,MAYMAY2023,4,FALSE),0)</f>
        <v>0</v>
      </c>
      <c r="R28" s="6">
        <f>IFERROR(VLOOKUP(A28,JULY2022,4,FALSE),0)</f>
        <v>0</v>
      </c>
      <c r="S28" s="14">
        <f>E28/J28</f>
        <v>6.98</v>
      </c>
      <c r="T28" s="14">
        <f>H28/M28</f>
        <v>7.98</v>
      </c>
    </row>
    <row r="29" spans="1:20" x14ac:dyDescent="0.25">
      <c r="A29" s="8" t="s">
        <v>59</v>
      </c>
      <c r="B29" s="8" t="s">
        <v>32</v>
      </c>
      <c r="C29" s="12">
        <f>IFERROR(VLOOKUP(A29,TWELVEMO,12,FALSE),0)</f>
        <v>1390</v>
      </c>
      <c r="D29" s="7">
        <f>IFERROR(VLOOKUP(A29,TWELVEMO,11,FALSE),0)</f>
        <v>841.33</v>
      </c>
      <c r="E29" s="7">
        <f>IFERROR(VLOOKUP(A29,JULY2023,11,FALSE),0)</f>
        <v>23.64</v>
      </c>
      <c r="F29" s="7">
        <f>IFERROR(VLOOKUP(A29,JUNE2023,11,FALSE),0)</f>
        <v>31.92</v>
      </c>
      <c r="G29" s="7">
        <f>IFERROR(VLOOKUP(A29,MAYMAY2023,11,FALSE),0)</f>
        <v>7.98</v>
      </c>
      <c r="H29" s="7">
        <f>IFERROR(VLOOKUP(A29,JULY2022,11,FALSE),0)</f>
        <v>15.96</v>
      </c>
      <c r="I29" s="6">
        <f>IFERROR(VLOOKUP(A29,TWELVEMO,2,FALSE),0)</f>
        <v>106</v>
      </c>
      <c r="J29" s="6">
        <f>IFERROR(VLOOKUP(A29,JULY2023,2,FALSE),0)</f>
        <v>3</v>
      </c>
      <c r="K29" s="6">
        <f>IFERROR(VLOOKUP(A29,JUNE2023,2,FALSE),0)</f>
        <v>4</v>
      </c>
      <c r="L29" s="6">
        <f>IFERROR(VLOOKUP(A29,MAYMAY2023,2,FALSE),0)</f>
        <v>1</v>
      </c>
      <c r="M29" s="6">
        <f>IFERROR(VLOOKUP(A29,JULY2022,2,FALSE),0)</f>
        <v>2</v>
      </c>
      <c r="N29" s="6">
        <f>IFERROR(VLOOKUP(A29,TWELVEMO,4,FALSE),0)</f>
        <v>87</v>
      </c>
      <c r="O29" s="6">
        <f>IFERROR(VLOOKUP(A29,JULY2023,4,FALSE),0)</f>
        <v>3</v>
      </c>
      <c r="P29" s="6">
        <f>IFERROR(VLOOKUP(A29,JUNE2023,4,FALSE),0)</f>
        <v>4</v>
      </c>
      <c r="Q29" s="6">
        <f>IFERROR(VLOOKUP(A29,MAYMAY2023,4,FALSE),0)</f>
        <v>1</v>
      </c>
      <c r="R29" s="6">
        <f>IFERROR(VLOOKUP(A29,JULY2022,4,FALSE),0)</f>
        <v>2</v>
      </c>
      <c r="S29" s="14">
        <f>E29/J29</f>
        <v>7.88</v>
      </c>
      <c r="T29" s="14">
        <f>H29/M29</f>
        <v>7.98</v>
      </c>
    </row>
    <row r="30" spans="1:20" x14ac:dyDescent="0.25">
      <c r="A30" s="8" t="s">
        <v>60</v>
      </c>
      <c r="B30" s="8" t="s">
        <v>32</v>
      </c>
      <c r="C30" s="12">
        <f>IFERROR(VLOOKUP(A30,TWELVEMO,12,FALSE),0)</f>
        <v>18541</v>
      </c>
      <c r="D30" s="7">
        <f>IFERROR(VLOOKUP(A30,TWELVEMO,11,FALSE),0)</f>
        <v>3142.44</v>
      </c>
      <c r="E30" s="7">
        <f>IFERROR(VLOOKUP(A30,JULY2023,11,FALSE),0)</f>
        <v>103.74</v>
      </c>
      <c r="F30" s="7">
        <f>IFERROR(VLOOKUP(A30,JUNE2023,11,FALSE),0)</f>
        <v>159.6</v>
      </c>
      <c r="G30" s="7">
        <f>IFERROR(VLOOKUP(A30,MAYMAY2023,11,FALSE),0)</f>
        <v>127.68</v>
      </c>
      <c r="H30" s="7">
        <f>IFERROR(VLOOKUP(A30,JULY2022,11,FALSE),0)</f>
        <v>327.18</v>
      </c>
      <c r="I30" s="6">
        <f>IFERROR(VLOOKUP(A30,TWELVEMO,2,FALSE),0)</f>
        <v>395</v>
      </c>
      <c r="J30" s="6">
        <f>IFERROR(VLOOKUP(A30,JULY2023,2,FALSE),0)</f>
        <v>13</v>
      </c>
      <c r="K30" s="6">
        <f>IFERROR(VLOOKUP(A30,JUNE2023,2,FALSE),0)</f>
        <v>20</v>
      </c>
      <c r="L30" s="6">
        <f>IFERROR(VLOOKUP(A30,MAYMAY2023,2,FALSE),0)</f>
        <v>16</v>
      </c>
      <c r="M30" s="6">
        <f>IFERROR(VLOOKUP(A30,JULY2022,2,FALSE),0)</f>
        <v>41</v>
      </c>
      <c r="N30" s="6">
        <f>IFERROR(VLOOKUP(A30,TWELVEMO,4,FALSE),0)</f>
        <v>387</v>
      </c>
      <c r="O30" s="6">
        <f>IFERROR(VLOOKUP(A30,JULY2023,4,FALSE),0)</f>
        <v>10</v>
      </c>
      <c r="P30" s="6">
        <f>IFERROR(VLOOKUP(A30,JUNE2023,4,FALSE),0)</f>
        <v>20</v>
      </c>
      <c r="Q30" s="6">
        <f>IFERROR(VLOOKUP(A30,MAYMAY2023,4,FALSE),0)</f>
        <v>16</v>
      </c>
      <c r="R30" s="6">
        <f>IFERROR(VLOOKUP(A30,JULY2022,4,FALSE),0)</f>
        <v>41</v>
      </c>
      <c r="S30" s="14">
        <f>E30/J30</f>
        <v>7.9799999999999995</v>
      </c>
      <c r="T30" s="14">
        <f>H30/M30</f>
        <v>7.98</v>
      </c>
    </row>
    <row r="31" spans="1:20" x14ac:dyDescent="0.25">
      <c r="A31" s="8" t="s">
        <v>61</v>
      </c>
      <c r="B31" s="8" t="s">
        <v>32</v>
      </c>
      <c r="C31" s="12">
        <f>IFERROR(VLOOKUP(A31,TWELVEMO,12,FALSE),0)</f>
        <v>3428</v>
      </c>
      <c r="D31" s="7">
        <f>IFERROR(VLOOKUP(A31,TWELVEMO,11,FALSE),0)</f>
        <v>143.72999999999999</v>
      </c>
      <c r="E31" s="7">
        <f>IFERROR(VLOOKUP(A31,JULY2023,11,FALSE),0)</f>
        <v>7.98</v>
      </c>
      <c r="F31" s="7">
        <f>IFERROR(VLOOKUP(A31,JUNE2023,11,FALSE),0)</f>
        <v>15.96</v>
      </c>
      <c r="G31" s="7">
        <f>IFERROR(VLOOKUP(A31,MAYMAY2023,11,FALSE),0)</f>
        <v>15.96</v>
      </c>
      <c r="H31" s="7">
        <f>IFERROR(VLOOKUP(A31,JULY2022,11,FALSE),0)</f>
        <v>15.96</v>
      </c>
      <c r="I31" s="6">
        <f>IFERROR(VLOOKUP(A31,TWELVEMO,2,FALSE),0)</f>
        <v>18</v>
      </c>
      <c r="J31" s="6">
        <f>IFERROR(VLOOKUP(A31,JULY2023,2,FALSE),0)</f>
        <v>1</v>
      </c>
      <c r="K31" s="6">
        <f>IFERROR(VLOOKUP(A31,JUNE2023,2,FALSE),0)</f>
        <v>2</v>
      </c>
      <c r="L31" s="6">
        <f>IFERROR(VLOOKUP(A31,MAYMAY2023,2,FALSE),0)</f>
        <v>2</v>
      </c>
      <c r="M31" s="6">
        <f>IFERROR(VLOOKUP(A31,JULY2022,2,FALSE),0)</f>
        <v>2</v>
      </c>
      <c r="N31" s="6">
        <f>IFERROR(VLOOKUP(A31,TWELVEMO,4,FALSE),0)</f>
        <v>0</v>
      </c>
      <c r="O31" s="6">
        <f>IFERROR(VLOOKUP(A31,JULY2023,4,FALSE),0)</f>
        <v>0</v>
      </c>
      <c r="P31" s="6">
        <f>IFERROR(VLOOKUP(A31,JUNE2023,4,FALSE),0)</f>
        <v>0</v>
      </c>
      <c r="Q31" s="6">
        <f>IFERROR(VLOOKUP(A31,MAYMAY2023,4,FALSE),0)</f>
        <v>0</v>
      </c>
      <c r="R31" s="6">
        <f>IFERROR(VLOOKUP(A31,JULY2022,4,FALSE),0)</f>
        <v>0</v>
      </c>
      <c r="S31" s="14">
        <f>E31/J31</f>
        <v>7.98</v>
      </c>
      <c r="T31" s="14">
        <f>H31/M31</f>
        <v>7.98</v>
      </c>
    </row>
    <row r="32" spans="1:20" x14ac:dyDescent="0.25">
      <c r="A32" s="8" t="s">
        <v>62</v>
      </c>
      <c r="B32" s="8" t="s">
        <v>32</v>
      </c>
      <c r="C32" s="12">
        <f>IFERROR(VLOOKUP(A32,TWELVEMO,12,FALSE),0)</f>
        <v>8720</v>
      </c>
      <c r="D32" s="7">
        <f>IFERROR(VLOOKUP(A32,TWELVEMO,11,FALSE),0)</f>
        <v>191.52</v>
      </c>
      <c r="E32" s="7">
        <f>IFERROR(VLOOKUP(A32,JULY2023,11,FALSE),0)</f>
        <v>31.92</v>
      </c>
      <c r="F32" s="7">
        <f>IFERROR(VLOOKUP(A32,JUNE2023,11,FALSE),0)</f>
        <v>7.98</v>
      </c>
      <c r="G32" s="7">
        <f>IFERROR(VLOOKUP(A32,MAYMAY2023,11,FALSE),0)</f>
        <v>7.98</v>
      </c>
      <c r="H32" s="7">
        <f>IFERROR(VLOOKUP(A32,JULY2022,11,FALSE),0)</f>
        <v>23.94</v>
      </c>
      <c r="I32" s="6">
        <f>IFERROR(VLOOKUP(A32,TWELVEMO,2,FALSE),0)</f>
        <v>24</v>
      </c>
      <c r="J32" s="6">
        <f>IFERROR(VLOOKUP(A32,JULY2023,2,FALSE),0)</f>
        <v>4</v>
      </c>
      <c r="K32" s="6">
        <f>IFERROR(VLOOKUP(A32,JUNE2023,2,FALSE),0)</f>
        <v>1</v>
      </c>
      <c r="L32" s="6">
        <f>IFERROR(VLOOKUP(A32,MAYMAY2023,2,FALSE),0)</f>
        <v>1</v>
      </c>
      <c r="M32" s="6">
        <f>IFERROR(VLOOKUP(A32,JULY2022,2,FALSE),0)</f>
        <v>3</v>
      </c>
      <c r="N32" s="6">
        <f>IFERROR(VLOOKUP(A32,TWELVEMO,4,FALSE),0)</f>
        <v>0</v>
      </c>
      <c r="O32" s="6">
        <f>IFERROR(VLOOKUP(A32,JULY2023,4,FALSE),0)</f>
        <v>0</v>
      </c>
      <c r="P32" s="6">
        <f>IFERROR(VLOOKUP(A32,JUNE2023,4,FALSE),0)</f>
        <v>0</v>
      </c>
      <c r="Q32" s="6">
        <f>IFERROR(VLOOKUP(A32,MAYMAY2023,4,FALSE),0)</f>
        <v>0</v>
      </c>
      <c r="R32" s="6">
        <f>IFERROR(VLOOKUP(A32,JULY2022,4,FALSE),0)</f>
        <v>0</v>
      </c>
      <c r="S32" s="14">
        <f>E32/J32</f>
        <v>7.98</v>
      </c>
      <c r="T32" s="14">
        <f>H32/M32</f>
        <v>7.98</v>
      </c>
    </row>
    <row r="33" spans="1:20" x14ac:dyDescent="0.25">
      <c r="A33" s="8" t="s">
        <v>63</v>
      </c>
      <c r="B33" s="8" t="s">
        <v>32</v>
      </c>
      <c r="C33" s="12">
        <f>IFERROR(VLOOKUP(A33,TWELVEMO,12,FALSE),0)</f>
        <v>3875</v>
      </c>
      <c r="D33" s="7">
        <f>IFERROR(VLOOKUP(A33,TWELVEMO,11,FALSE),0)</f>
        <v>1826.84</v>
      </c>
      <c r="E33" s="7">
        <f>IFERROR(VLOOKUP(A33,JULY2023,11,FALSE),0)</f>
        <v>188.3</v>
      </c>
      <c r="F33" s="7">
        <f>IFERROR(VLOOKUP(A33,JUNE2023,11,FALSE),0)</f>
        <v>199.28</v>
      </c>
      <c r="G33" s="7">
        <f>IFERROR(VLOOKUP(A33,MAYMAY2023,11,FALSE),0)</f>
        <v>223.44</v>
      </c>
      <c r="H33" s="7">
        <f>IFERROR(VLOOKUP(A33,JULY2022,11,FALSE),0)</f>
        <v>160.6</v>
      </c>
      <c r="I33" s="6">
        <f>IFERROR(VLOOKUP(A33,TWELVEMO,2,FALSE),0)</f>
        <v>227</v>
      </c>
      <c r="J33" s="6">
        <f>IFERROR(VLOOKUP(A33,JULY2023,2,FALSE),0)</f>
        <v>24</v>
      </c>
      <c r="K33" s="6">
        <f>IFERROR(VLOOKUP(A33,JUNE2023,2,FALSE),0)</f>
        <v>26</v>
      </c>
      <c r="L33" s="6">
        <f>IFERROR(VLOOKUP(A33,MAYMAY2023,2,FALSE),0)</f>
        <v>28</v>
      </c>
      <c r="M33" s="6">
        <f>IFERROR(VLOOKUP(A33,JULY2022,2,FALSE),0)</f>
        <v>20</v>
      </c>
      <c r="N33" s="6">
        <f>IFERROR(VLOOKUP(A33,TWELVEMO,4,FALSE),0)</f>
        <v>141</v>
      </c>
      <c r="O33" s="6">
        <f>IFERROR(VLOOKUP(A33,JULY2023,4,FALSE),0)</f>
        <v>20</v>
      </c>
      <c r="P33" s="6">
        <f>IFERROR(VLOOKUP(A33,JUNE2023,4,FALSE),0)</f>
        <v>15</v>
      </c>
      <c r="Q33" s="6">
        <f>IFERROR(VLOOKUP(A33,MAYMAY2023,4,FALSE),0)</f>
        <v>22</v>
      </c>
      <c r="R33" s="6">
        <f>IFERROR(VLOOKUP(A33,JULY2022,4,FALSE),0)</f>
        <v>8</v>
      </c>
      <c r="S33" s="14">
        <f>E33/J33</f>
        <v>7.8458333333333341</v>
      </c>
      <c r="T33" s="14">
        <f>H33/M33</f>
        <v>8.0299999999999994</v>
      </c>
    </row>
    <row r="34" spans="1:20" x14ac:dyDescent="0.25">
      <c r="A34" s="8" t="s">
        <v>64</v>
      </c>
      <c r="B34" s="8" t="s">
        <v>32</v>
      </c>
      <c r="C34" s="12">
        <f>IFERROR(VLOOKUP(A34,TWELVEMO,12,FALSE),0)</f>
        <v>8266</v>
      </c>
      <c r="D34" s="7">
        <f>IFERROR(VLOOKUP(A34,TWELVEMO,11,FALSE),0)</f>
        <v>4008.1</v>
      </c>
      <c r="E34" s="7">
        <f>IFERROR(VLOOKUP(A34,JULY2023,11,FALSE),0)</f>
        <v>345.14</v>
      </c>
      <c r="F34" s="7">
        <f>IFERROR(VLOOKUP(A34,JUNE2023,11,FALSE),0)</f>
        <v>440.9</v>
      </c>
      <c r="G34" s="7">
        <f>IFERROR(VLOOKUP(A34,MAYMAY2023,11,FALSE),0)</f>
        <v>490.78</v>
      </c>
      <c r="H34" s="7">
        <f>IFERROR(VLOOKUP(A34,JULY2022,11,FALSE),0)</f>
        <v>346.14</v>
      </c>
      <c r="I34" s="6">
        <f>IFERROR(VLOOKUP(A34,TWELVEMO,2,FALSE),0)</f>
        <v>498</v>
      </c>
      <c r="J34" s="6">
        <f>IFERROR(VLOOKUP(A34,JULY2023,2,FALSE),0)</f>
        <v>43</v>
      </c>
      <c r="K34" s="6">
        <f>IFERROR(VLOOKUP(A34,JUNE2023,2,FALSE),0)</f>
        <v>55</v>
      </c>
      <c r="L34" s="6">
        <f>IFERROR(VLOOKUP(A34,MAYMAY2023,2,FALSE),0)</f>
        <v>61</v>
      </c>
      <c r="M34" s="6">
        <f>IFERROR(VLOOKUP(A34,JULY2022,2,FALSE),0)</f>
        <v>43</v>
      </c>
      <c r="N34" s="6">
        <f>IFERROR(VLOOKUP(A34,TWELVEMO,4,FALSE),0)</f>
        <v>362</v>
      </c>
      <c r="O34" s="6">
        <f>IFERROR(VLOOKUP(A34,JULY2023,4,FALSE),0)</f>
        <v>23</v>
      </c>
      <c r="P34" s="6">
        <f>IFERROR(VLOOKUP(A34,JUNE2023,4,FALSE),0)</f>
        <v>46</v>
      </c>
      <c r="Q34" s="6">
        <f>IFERROR(VLOOKUP(A34,MAYMAY2023,4,FALSE),0)</f>
        <v>48</v>
      </c>
      <c r="R34" s="6">
        <f>IFERROR(VLOOKUP(A34,JULY2022,4,FALSE),0)</f>
        <v>36</v>
      </c>
      <c r="S34" s="14">
        <f>E34/J34</f>
        <v>8.0265116279069773</v>
      </c>
      <c r="T34" s="14">
        <f>H34/M34</f>
        <v>8.0497674418604657</v>
      </c>
    </row>
    <row r="35" spans="1:20" x14ac:dyDescent="0.25">
      <c r="A35" s="8" t="s">
        <v>65</v>
      </c>
      <c r="B35" s="8" t="s">
        <v>32</v>
      </c>
      <c r="C35" s="12">
        <f>IFERROR(VLOOKUP(A35,TWELVEMO,12,FALSE),0)</f>
        <v>4234</v>
      </c>
      <c r="D35" s="7">
        <f>IFERROR(VLOOKUP(A35,TWELVEMO,11,FALSE),0)</f>
        <v>1785.62</v>
      </c>
      <c r="E35" s="7">
        <f>IFERROR(VLOOKUP(A35,JULY2023,11,FALSE),0)</f>
        <v>45.9</v>
      </c>
      <c r="F35" s="7">
        <f>IFERROR(VLOOKUP(A35,JUNE2023,11,FALSE),0)</f>
        <v>74.83</v>
      </c>
      <c r="G35" s="7">
        <f>IFERROR(VLOOKUP(A35,MAYMAY2023,11,FALSE),0)</f>
        <v>47.88</v>
      </c>
      <c r="H35" s="7">
        <f>IFERROR(VLOOKUP(A35,JULY2022,11,FALSE),0)</f>
        <v>219.48</v>
      </c>
      <c r="I35" s="6">
        <f>IFERROR(VLOOKUP(A35,TWELVEMO,2,FALSE),0)</f>
        <v>192</v>
      </c>
      <c r="J35" s="6">
        <f>IFERROR(VLOOKUP(A35,JULY2023,2,FALSE),0)</f>
        <v>5</v>
      </c>
      <c r="K35" s="6">
        <f>IFERROR(VLOOKUP(A35,JUNE2023,2,FALSE),0)</f>
        <v>7</v>
      </c>
      <c r="L35" s="6">
        <f>IFERROR(VLOOKUP(A35,MAYMAY2023,2,FALSE),0)</f>
        <v>7</v>
      </c>
      <c r="M35" s="6">
        <f>IFERROR(VLOOKUP(A35,JULY2022,2,FALSE),0)</f>
        <v>27</v>
      </c>
      <c r="N35" s="6">
        <f>IFERROR(VLOOKUP(A35,TWELVEMO,4,FALSE),0)</f>
        <v>65</v>
      </c>
      <c r="O35" s="6">
        <f>IFERROR(VLOOKUP(A35,JULY2023,4,FALSE),0)</f>
        <v>2</v>
      </c>
      <c r="P35" s="6">
        <f>IFERROR(VLOOKUP(A35,JUNE2023,4,FALSE),0)</f>
        <v>4</v>
      </c>
      <c r="Q35" s="6">
        <f>IFERROR(VLOOKUP(A35,MAYMAY2023,4,FALSE),0)</f>
        <v>0</v>
      </c>
      <c r="R35" s="6">
        <f>IFERROR(VLOOKUP(A35,JULY2022,4,FALSE),0)</f>
        <v>4</v>
      </c>
      <c r="S35" s="14">
        <f>E35/J35</f>
        <v>9.18</v>
      </c>
      <c r="T35" s="14">
        <f>H35/M35</f>
        <v>8.1288888888888877</v>
      </c>
    </row>
    <row r="36" spans="1:20" x14ac:dyDescent="0.25">
      <c r="A36" s="8" t="s">
        <v>66</v>
      </c>
      <c r="B36" s="8" t="s">
        <v>32</v>
      </c>
      <c r="C36" s="12">
        <f>IFERROR(VLOOKUP(A36,TWELVEMO,12,FALSE),0)</f>
        <v>6010</v>
      </c>
      <c r="D36" s="7">
        <f>IFERROR(VLOOKUP(A36,TWELVEMO,11,FALSE),0)</f>
        <v>502.16</v>
      </c>
      <c r="E36" s="7">
        <f>IFERROR(VLOOKUP(A36,JULY2023,11,FALSE),0)</f>
        <v>7.98</v>
      </c>
      <c r="F36" s="7">
        <f>IFERROR(VLOOKUP(A36,JUNE2023,11,FALSE),0)</f>
        <v>15.96</v>
      </c>
      <c r="G36" s="7">
        <f>IFERROR(VLOOKUP(A36,MAYMAY2023,11,FALSE),0)</f>
        <v>60.9</v>
      </c>
      <c r="H36" s="7">
        <f>IFERROR(VLOOKUP(A36,JULY2022,11,FALSE),0)</f>
        <v>73.900000000000006</v>
      </c>
      <c r="I36" s="6">
        <f>IFERROR(VLOOKUP(A36,TWELVEMO,2,FALSE),0)</f>
        <v>60</v>
      </c>
      <c r="J36" s="6">
        <f>IFERROR(VLOOKUP(A36,JULY2023,2,FALSE),0)</f>
        <v>1</v>
      </c>
      <c r="K36" s="6">
        <f>IFERROR(VLOOKUP(A36,JUNE2023,2,FALSE),0)</f>
        <v>2</v>
      </c>
      <c r="L36" s="6">
        <f>IFERROR(VLOOKUP(A36,MAYMAY2023,2,FALSE),0)</f>
        <v>7</v>
      </c>
      <c r="M36" s="6">
        <f>IFERROR(VLOOKUP(A36,JULY2022,2,FALSE),0)</f>
        <v>9</v>
      </c>
      <c r="N36" s="6">
        <f>IFERROR(VLOOKUP(A36,TWELVEMO,4,FALSE),0)</f>
        <v>36</v>
      </c>
      <c r="O36" s="6">
        <f>IFERROR(VLOOKUP(A36,JULY2023,4,FALSE),0)</f>
        <v>0</v>
      </c>
      <c r="P36" s="6">
        <f>IFERROR(VLOOKUP(A36,JUNE2023,4,FALSE),0)</f>
        <v>0</v>
      </c>
      <c r="Q36" s="6">
        <f>IFERROR(VLOOKUP(A36,MAYMAY2023,4,FALSE),0)</f>
        <v>1</v>
      </c>
      <c r="R36" s="6">
        <f>IFERROR(VLOOKUP(A36,JULY2022,4,FALSE),0)</f>
        <v>7</v>
      </c>
      <c r="S36" s="14">
        <f>E36/J36</f>
        <v>7.98</v>
      </c>
      <c r="T36" s="14">
        <f>H36/M36</f>
        <v>8.2111111111111121</v>
      </c>
    </row>
    <row r="37" spans="1:20" x14ac:dyDescent="0.25">
      <c r="A37" s="8" t="s">
        <v>67</v>
      </c>
      <c r="B37" s="8" t="s">
        <v>32</v>
      </c>
      <c r="C37" s="12">
        <f>IFERROR(VLOOKUP(A37,TWELVEMO,12,FALSE),0)</f>
        <v>10305</v>
      </c>
      <c r="D37" s="7">
        <f>IFERROR(VLOOKUP(A37,TWELVEMO,11,FALSE),0)</f>
        <v>4922.84</v>
      </c>
      <c r="E37" s="7">
        <f>IFERROR(VLOOKUP(A37,JULY2023,11,FALSE),0)</f>
        <v>217.48</v>
      </c>
      <c r="F37" s="7">
        <f>IFERROR(VLOOKUP(A37,JUNE2023,11,FALSE),0)</f>
        <v>459.07</v>
      </c>
      <c r="G37" s="7">
        <f>IFERROR(VLOOKUP(A37,MAYMAY2023,11,FALSE),0)</f>
        <v>546.30999999999995</v>
      </c>
      <c r="H37" s="7">
        <f>IFERROR(VLOOKUP(A37,JULY2022,11,FALSE),0)</f>
        <v>412.82</v>
      </c>
      <c r="I37" s="6">
        <f>IFERROR(VLOOKUP(A37,TWELVEMO,2,FALSE),0)</f>
        <v>623</v>
      </c>
      <c r="J37" s="6">
        <f>IFERROR(VLOOKUP(A37,JULY2023,2,FALSE),0)</f>
        <v>26</v>
      </c>
      <c r="K37" s="6">
        <f>IFERROR(VLOOKUP(A37,JUNE2023,2,FALSE),0)</f>
        <v>58</v>
      </c>
      <c r="L37" s="6">
        <f>IFERROR(VLOOKUP(A37,MAYMAY2023,2,FALSE),0)</f>
        <v>68</v>
      </c>
      <c r="M37" s="6">
        <f>IFERROR(VLOOKUP(A37,JULY2022,2,FALSE),0)</f>
        <v>50</v>
      </c>
      <c r="N37" s="6">
        <f>IFERROR(VLOOKUP(A37,TWELVEMO,4,FALSE),0)</f>
        <v>278</v>
      </c>
      <c r="O37" s="6">
        <f>IFERROR(VLOOKUP(A37,JULY2023,4,FALSE),0)</f>
        <v>18</v>
      </c>
      <c r="P37" s="6">
        <f>IFERROR(VLOOKUP(A37,JUNE2023,4,FALSE),0)</f>
        <v>23</v>
      </c>
      <c r="Q37" s="6">
        <f>IFERROR(VLOOKUP(A37,MAYMAY2023,4,FALSE),0)</f>
        <v>34</v>
      </c>
      <c r="R37" s="6">
        <f>IFERROR(VLOOKUP(A37,JULY2022,4,FALSE),0)</f>
        <v>29</v>
      </c>
      <c r="S37" s="14">
        <f>E37/J37</f>
        <v>8.3646153846153837</v>
      </c>
      <c r="T37" s="14">
        <f>H37/M37</f>
        <v>8.2563999999999993</v>
      </c>
    </row>
    <row r="38" spans="1:20" x14ac:dyDescent="0.25">
      <c r="A38" s="8" t="s">
        <v>68</v>
      </c>
      <c r="B38" s="8" t="s">
        <v>32</v>
      </c>
      <c r="C38" s="12">
        <f>IFERROR(VLOOKUP(A38,TWELVEMO,12,FALSE),0)</f>
        <v>13105</v>
      </c>
      <c r="D38" s="7">
        <f>IFERROR(VLOOKUP(A38,TWELVEMO,11,FALSE),0)</f>
        <v>1624.48</v>
      </c>
      <c r="E38" s="7">
        <f>IFERROR(VLOOKUP(A38,JULY2023,11,FALSE),0)</f>
        <v>79.84</v>
      </c>
      <c r="F38" s="7">
        <f>IFERROR(VLOOKUP(A38,JUNE2023,11,FALSE),0)</f>
        <v>72.86</v>
      </c>
      <c r="G38" s="7">
        <f>IFERROR(VLOOKUP(A38,MAYMAY2023,11,FALSE),0)</f>
        <v>46.9</v>
      </c>
      <c r="H38" s="7">
        <f>IFERROR(VLOOKUP(A38,JULY2022,11,FALSE),0)</f>
        <v>67.84</v>
      </c>
      <c r="I38" s="6">
        <f>IFERROR(VLOOKUP(A38,TWELVEMO,2,FALSE),0)</f>
        <v>212</v>
      </c>
      <c r="J38" s="6">
        <f>IFERROR(VLOOKUP(A38,JULY2023,2,FALSE),0)</f>
        <v>8</v>
      </c>
      <c r="K38" s="6">
        <f>IFERROR(VLOOKUP(A38,JUNE2023,2,FALSE),0)</f>
        <v>7</v>
      </c>
      <c r="L38" s="6">
        <f>IFERROR(VLOOKUP(A38,MAYMAY2023,2,FALSE),0)</f>
        <v>5</v>
      </c>
      <c r="M38" s="6">
        <f>IFERROR(VLOOKUP(A38,JULY2022,2,FALSE),0)</f>
        <v>8</v>
      </c>
      <c r="N38" s="6">
        <f>IFERROR(VLOOKUP(A38,TWELVEMO,4,FALSE),0)</f>
        <v>167</v>
      </c>
      <c r="O38" s="6">
        <f>IFERROR(VLOOKUP(A38,JULY2023,4,FALSE),0)</f>
        <v>6</v>
      </c>
      <c r="P38" s="6">
        <f>IFERROR(VLOOKUP(A38,JUNE2023,4,FALSE),0)</f>
        <v>5</v>
      </c>
      <c r="Q38" s="6">
        <f>IFERROR(VLOOKUP(A38,MAYMAY2023,4,FALSE),0)</f>
        <v>3</v>
      </c>
      <c r="R38" s="6">
        <f>IFERROR(VLOOKUP(A38,JULY2022,4,FALSE),0)</f>
        <v>3</v>
      </c>
      <c r="S38" s="14">
        <f>E38/J38</f>
        <v>9.98</v>
      </c>
      <c r="T38" s="14">
        <f>H38/M38</f>
        <v>8.48</v>
      </c>
    </row>
    <row r="39" spans="1:20" x14ac:dyDescent="0.25">
      <c r="A39" s="8" t="s">
        <v>69</v>
      </c>
      <c r="B39" s="8" t="s">
        <v>32</v>
      </c>
      <c r="C39" s="12">
        <f>IFERROR(VLOOKUP(A39,TWELVEMO,12,FALSE),0)</f>
        <v>12633</v>
      </c>
      <c r="D39" s="7">
        <f>IFERROR(VLOOKUP(A39,TWELVEMO,11,FALSE),0)</f>
        <v>13312.08</v>
      </c>
      <c r="E39" s="7">
        <f>IFERROR(VLOOKUP(A39,JULY2023,11,FALSE),0)</f>
        <v>969.78</v>
      </c>
      <c r="F39" s="7">
        <f>IFERROR(VLOOKUP(A39,JUNE2023,11,FALSE),0)</f>
        <v>1313.08</v>
      </c>
      <c r="G39" s="7">
        <f>IFERROR(VLOOKUP(A39,MAYMAY2023,11,FALSE),0)</f>
        <v>1019.7</v>
      </c>
      <c r="H39" s="7">
        <f>IFERROR(VLOOKUP(A39,JULY2022,11,FALSE),0)</f>
        <v>1112.46</v>
      </c>
      <c r="I39" s="6">
        <f>IFERROR(VLOOKUP(A39,TWELVEMO,2,FALSE),0)</f>
        <v>1519</v>
      </c>
      <c r="J39" s="6">
        <f>IFERROR(VLOOKUP(A39,JULY2023,2,FALSE),0)</f>
        <v>111</v>
      </c>
      <c r="K39" s="6">
        <f>IFERROR(VLOOKUP(A39,JUNE2023,2,FALSE),0)</f>
        <v>147</v>
      </c>
      <c r="L39" s="6">
        <f>IFERROR(VLOOKUP(A39,MAYMAY2023,2,FALSE),0)</f>
        <v>118</v>
      </c>
      <c r="M39" s="6">
        <f>IFERROR(VLOOKUP(A39,JULY2022,2,FALSE),0)</f>
        <v>129</v>
      </c>
      <c r="N39" s="6">
        <f>IFERROR(VLOOKUP(A39,TWELVEMO,4,FALSE),0)</f>
        <v>1036</v>
      </c>
      <c r="O39" s="6">
        <f>IFERROR(VLOOKUP(A39,JULY2023,4,FALSE),0)</f>
        <v>21</v>
      </c>
      <c r="P39" s="6">
        <f>IFERROR(VLOOKUP(A39,JUNE2023,4,FALSE),0)</f>
        <v>128</v>
      </c>
      <c r="Q39" s="6">
        <f>IFERROR(VLOOKUP(A39,MAYMAY2023,4,FALSE),0)</f>
        <v>95</v>
      </c>
      <c r="R39" s="6">
        <f>IFERROR(VLOOKUP(A39,JULY2022,4,FALSE),0)</f>
        <v>97</v>
      </c>
      <c r="S39" s="14">
        <f>E39/J39</f>
        <v>8.7367567567567566</v>
      </c>
      <c r="T39" s="14">
        <f>H39/M39</f>
        <v>8.6237209302325581</v>
      </c>
    </row>
    <row r="40" spans="1:20" x14ac:dyDescent="0.25">
      <c r="A40" s="8" t="s">
        <v>70</v>
      </c>
      <c r="B40" s="8" t="s">
        <v>32</v>
      </c>
      <c r="C40" s="12">
        <f>IFERROR(VLOOKUP(A40,TWELVEMO,12,FALSE),0)</f>
        <v>12766</v>
      </c>
      <c r="D40" s="7">
        <f>IFERROR(VLOOKUP(A40,TWELVEMO,11,FALSE),0)</f>
        <v>873.4</v>
      </c>
      <c r="E40" s="7">
        <f>IFERROR(VLOOKUP(A40,JULY2023,11,FALSE),0)</f>
        <v>35.92</v>
      </c>
      <c r="F40" s="7">
        <f>IFERROR(VLOOKUP(A40,JUNE2023,11,FALSE),0)</f>
        <v>35.92</v>
      </c>
      <c r="G40" s="7">
        <f>IFERROR(VLOOKUP(A40,MAYMAY2023,11,FALSE),0)</f>
        <v>8.98</v>
      </c>
      <c r="H40" s="7">
        <f>IFERROR(VLOOKUP(A40,JULY2022,11,FALSE),0)</f>
        <v>25.94</v>
      </c>
      <c r="I40" s="6">
        <f>IFERROR(VLOOKUP(A40,TWELVEMO,2,FALSE),0)</f>
        <v>98</v>
      </c>
      <c r="J40" s="6">
        <f>IFERROR(VLOOKUP(A40,JULY2023,2,FALSE),0)</f>
        <v>4</v>
      </c>
      <c r="K40" s="6">
        <f>IFERROR(VLOOKUP(A40,JUNE2023,2,FALSE),0)</f>
        <v>4</v>
      </c>
      <c r="L40" s="6">
        <f>IFERROR(VLOOKUP(A40,MAYMAY2023,2,FALSE),0)</f>
        <v>1</v>
      </c>
      <c r="M40" s="6">
        <f>IFERROR(VLOOKUP(A40,JULY2022,2,FALSE),0)</f>
        <v>3</v>
      </c>
      <c r="N40" s="6">
        <f>IFERROR(VLOOKUP(A40,TWELVEMO,4,FALSE),0)</f>
        <v>92</v>
      </c>
      <c r="O40" s="6">
        <f>IFERROR(VLOOKUP(A40,JULY2023,4,FALSE),0)</f>
        <v>4</v>
      </c>
      <c r="P40" s="6">
        <f>IFERROR(VLOOKUP(A40,JUNE2023,4,FALSE),0)</f>
        <v>4</v>
      </c>
      <c r="Q40" s="6">
        <f>IFERROR(VLOOKUP(A40,MAYMAY2023,4,FALSE),0)</f>
        <v>1</v>
      </c>
      <c r="R40" s="6">
        <f>IFERROR(VLOOKUP(A40,JULY2022,4,FALSE),0)</f>
        <v>2</v>
      </c>
      <c r="S40" s="14">
        <f>E40/J40</f>
        <v>8.98</v>
      </c>
      <c r="T40" s="14">
        <f>H40/M40</f>
        <v>8.6466666666666665</v>
      </c>
    </row>
    <row r="41" spans="1:20" x14ac:dyDescent="0.25">
      <c r="A41" s="8" t="s">
        <v>71</v>
      </c>
      <c r="B41" s="8" t="s">
        <v>32</v>
      </c>
      <c r="C41" s="12">
        <f>IFERROR(VLOOKUP(A41,TWELVEMO,12,FALSE),0)</f>
        <v>50946</v>
      </c>
      <c r="D41" s="7">
        <f>IFERROR(VLOOKUP(A41,TWELVEMO,11,FALSE),0)</f>
        <v>9123.44</v>
      </c>
      <c r="E41" s="7">
        <f>IFERROR(VLOOKUP(A41,JULY2023,11,FALSE),0)</f>
        <v>943.38</v>
      </c>
      <c r="F41" s="7">
        <f>IFERROR(VLOOKUP(A41,JUNE2023,11,FALSE),0)</f>
        <v>797.8</v>
      </c>
      <c r="G41" s="7">
        <f>IFERROR(VLOOKUP(A41,MAYMAY2023,11,FALSE),0)</f>
        <v>701.29</v>
      </c>
      <c r="H41" s="7">
        <f>IFERROR(VLOOKUP(A41,JULY2022,11,FALSE),0)</f>
        <v>1780.62</v>
      </c>
      <c r="I41" s="6">
        <f>IFERROR(VLOOKUP(A41,TWELVEMO,2,FALSE),0)</f>
        <v>1120</v>
      </c>
      <c r="J41" s="6">
        <f>IFERROR(VLOOKUP(A41,JULY2023,2,FALSE),0)</f>
        <v>133</v>
      </c>
      <c r="K41" s="6">
        <f>IFERROR(VLOOKUP(A41,JUNE2023,2,FALSE),0)</f>
        <v>111</v>
      </c>
      <c r="L41" s="6">
        <f>IFERROR(VLOOKUP(A41,MAYMAY2023,2,FALSE),0)</f>
        <v>98</v>
      </c>
      <c r="M41" s="6">
        <f>IFERROR(VLOOKUP(A41,JULY2022,2,FALSE),0)</f>
        <v>202</v>
      </c>
      <c r="N41" s="6">
        <f>IFERROR(VLOOKUP(A41,TWELVEMO,4,FALSE),0)</f>
        <v>866</v>
      </c>
      <c r="O41" s="6">
        <f>IFERROR(VLOOKUP(A41,JULY2023,4,FALSE),0)</f>
        <v>101</v>
      </c>
      <c r="P41" s="6">
        <f>IFERROR(VLOOKUP(A41,JUNE2023,4,FALSE),0)</f>
        <v>83</v>
      </c>
      <c r="Q41" s="6">
        <f>IFERROR(VLOOKUP(A41,MAYMAY2023,4,FALSE),0)</f>
        <v>81</v>
      </c>
      <c r="R41" s="6">
        <f>IFERROR(VLOOKUP(A41,JULY2022,4,FALSE),0)</f>
        <v>172</v>
      </c>
      <c r="S41" s="14">
        <f>E41/J41</f>
        <v>7.0930827067669169</v>
      </c>
      <c r="T41" s="14">
        <f>H41/M41</f>
        <v>8.814950495049505</v>
      </c>
    </row>
    <row r="42" spans="1:20" x14ac:dyDescent="0.25">
      <c r="A42" s="8" t="s">
        <v>72</v>
      </c>
      <c r="B42" s="8" t="s">
        <v>32</v>
      </c>
      <c r="C42" s="12">
        <f>IFERROR(VLOOKUP(A42,TWELVEMO,12,FALSE),0)</f>
        <v>7007</v>
      </c>
      <c r="D42" s="7">
        <f>IFERROR(VLOOKUP(A42,TWELVEMO,11,FALSE),0)</f>
        <v>4264.28</v>
      </c>
      <c r="E42" s="7">
        <f>IFERROR(VLOOKUP(A42,JULY2023,11,FALSE),0)</f>
        <v>284.27999999999997</v>
      </c>
      <c r="F42" s="7">
        <f>IFERROR(VLOOKUP(A42,JUNE2023,11,FALSE),0)</f>
        <v>338.6</v>
      </c>
      <c r="G42" s="7">
        <f>IFERROR(VLOOKUP(A42,MAYMAY2023,11,FALSE),0)</f>
        <v>260.72000000000003</v>
      </c>
      <c r="H42" s="7">
        <f>IFERROR(VLOOKUP(A42,JULY2022,11,FALSE),0)</f>
        <v>414.64</v>
      </c>
      <c r="I42" s="6">
        <f>IFERROR(VLOOKUP(A42,TWELVEMO,2,FALSE),0)</f>
        <v>478</v>
      </c>
      <c r="J42" s="6">
        <f>IFERROR(VLOOKUP(A42,JULY2023,2,FALSE),0)</f>
        <v>31</v>
      </c>
      <c r="K42" s="6">
        <f>IFERROR(VLOOKUP(A42,JUNE2023,2,FALSE),0)</f>
        <v>37</v>
      </c>
      <c r="L42" s="6">
        <f>IFERROR(VLOOKUP(A42,MAYMAY2023,2,FALSE),0)</f>
        <v>30</v>
      </c>
      <c r="M42" s="6">
        <f>IFERROR(VLOOKUP(A42,JULY2022,2,FALSE),0)</f>
        <v>47</v>
      </c>
      <c r="N42" s="6">
        <f>IFERROR(VLOOKUP(A42,TWELVEMO,4,FALSE),0)</f>
        <v>377</v>
      </c>
      <c r="O42" s="6">
        <f>IFERROR(VLOOKUP(A42,JULY2023,4,FALSE),0)</f>
        <v>23</v>
      </c>
      <c r="P42" s="6">
        <f>IFERROR(VLOOKUP(A42,JUNE2023,4,FALSE),0)</f>
        <v>33</v>
      </c>
      <c r="Q42" s="6">
        <f>IFERROR(VLOOKUP(A42,MAYMAY2023,4,FALSE),0)</f>
        <v>25</v>
      </c>
      <c r="R42" s="6">
        <f>IFERROR(VLOOKUP(A42,JULY2022,4,FALSE),0)</f>
        <v>35</v>
      </c>
      <c r="S42" s="14">
        <f>E42/J42</f>
        <v>9.1703225806451609</v>
      </c>
      <c r="T42" s="14">
        <f>H42/M42</f>
        <v>8.822127659574468</v>
      </c>
    </row>
    <row r="43" spans="1:20" x14ac:dyDescent="0.25">
      <c r="A43" s="8" t="s">
        <v>73</v>
      </c>
      <c r="B43" s="8" t="s">
        <v>32</v>
      </c>
      <c r="C43" s="12">
        <f>IFERROR(VLOOKUP(A43,TWELVEMO,12,FALSE),0)</f>
        <v>34881</v>
      </c>
      <c r="D43" s="7">
        <f>IFERROR(VLOOKUP(A43,TWELVEMO,11,FALSE),0)</f>
        <v>4601.37</v>
      </c>
      <c r="E43" s="7">
        <f>IFERROR(VLOOKUP(A43,JULY2023,11,FALSE),0)</f>
        <v>368.18</v>
      </c>
      <c r="F43" s="7">
        <f>IFERROR(VLOOKUP(A43,JUNE2023,11,FALSE),0)</f>
        <v>404.1</v>
      </c>
      <c r="G43" s="7">
        <f>IFERROR(VLOOKUP(A43,MAYMAY2023,11,FALSE),0)</f>
        <v>471.55</v>
      </c>
      <c r="H43" s="7">
        <f>IFERROR(VLOOKUP(A43,JULY2022,11,FALSE),0)</f>
        <v>574.72</v>
      </c>
      <c r="I43" s="6">
        <f>IFERROR(VLOOKUP(A43,TWELVEMO,2,FALSE),0)</f>
        <v>520</v>
      </c>
      <c r="J43" s="6">
        <f>IFERROR(VLOOKUP(A43,JULY2023,2,FALSE),0)</f>
        <v>41</v>
      </c>
      <c r="K43" s="6">
        <f>IFERROR(VLOOKUP(A43,JUNE2023,2,FALSE),0)</f>
        <v>45</v>
      </c>
      <c r="L43" s="6">
        <f>IFERROR(VLOOKUP(A43,MAYMAY2023,2,FALSE),0)</f>
        <v>54</v>
      </c>
      <c r="M43" s="6">
        <f>IFERROR(VLOOKUP(A43,JULY2022,2,FALSE),0)</f>
        <v>64</v>
      </c>
      <c r="N43" s="6">
        <f>IFERROR(VLOOKUP(A43,TWELVEMO,4,FALSE),0)</f>
        <v>33</v>
      </c>
      <c r="O43" s="6">
        <f>IFERROR(VLOOKUP(A43,JULY2023,4,FALSE),0)</f>
        <v>26</v>
      </c>
      <c r="P43" s="6">
        <f>IFERROR(VLOOKUP(A43,JUNE2023,4,FALSE),0)</f>
        <v>5</v>
      </c>
      <c r="Q43" s="6">
        <f>IFERROR(VLOOKUP(A43,MAYMAY2023,4,FALSE),0)</f>
        <v>1</v>
      </c>
      <c r="R43" s="6">
        <f>IFERROR(VLOOKUP(A43,JULY2022,4,FALSE),0)</f>
        <v>0</v>
      </c>
      <c r="S43" s="14">
        <f>E43/J43</f>
        <v>8.98</v>
      </c>
      <c r="T43" s="14">
        <f>H43/M43</f>
        <v>8.98</v>
      </c>
    </row>
    <row r="44" spans="1:20" x14ac:dyDescent="0.25">
      <c r="A44" s="8" t="s">
        <v>74</v>
      </c>
      <c r="B44" s="8" t="s">
        <v>32</v>
      </c>
      <c r="C44" s="12">
        <f>IFERROR(VLOOKUP(A44,TWELVEMO,12,FALSE),0)</f>
        <v>6678</v>
      </c>
      <c r="D44" s="7">
        <f>IFERROR(VLOOKUP(A44,TWELVEMO,11,FALSE),0)</f>
        <v>813.52</v>
      </c>
      <c r="E44" s="7">
        <f>IFERROR(VLOOKUP(A44,JULY2023,11,FALSE),0)</f>
        <v>62.86</v>
      </c>
      <c r="F44" s="7">
        <f>IFERROR(VLOOKUP(A44,JUNE2023,11,FALSE),0)</f>
        <v>106.08</v>
      </c>
      <c r="G44" s="7">
        <f>IFERROR(VLOOKUP(A44,MAYMAY2023,11,FALSE),0)</f>
        <v>123.74</v>
      </c>
      <c r="H44" s="7">
        <f>IFERROR(VLOOKUP(A44,JULY2022,11,FALSE),0)</f>
        <v>71.84</v>
      </c>
      <c r="I44" s="6">
        <f>IFERROR(VLOOKUP(A44,TWELVEMO,2,FALSE),0)</f>
        <v>100</v>
      </c>
      <c r="J44" s="6">
        <f>IFERROR(VLOOKUP(A44,JULY2023,2,FALSE),0)</f>
        <v>7</v>
      </c>
      <c r="K44" s="6">
        <f>IFERROR(VLOOKUP(A44,JUNE2023,2,FALSE),0)</f>
        <v>20</v>
      </c>
      <c r="L44" s="6">
        <f>IFERROR(VLOOKUP(A44,MAYMAY2023,2,FALSE),0)</f>
        <v>15</v>
      </c>
      <c r="M44" s="6">
        <f>IFERROR(VLOOKUP(A44,JULY2022,2,FALSE),0)</f>
        <v>8</v>
      </c>
      <c r="N44" s="6">
        <f>IFERROR(VLOOKUP(A44,TWELVEMO,4,FALSE),0)</f>
        <v>91</v>
      </c>
      <c r="O44" s="6">
        <f>IFERROR(VLOOKUP(A44,JULY2023,4,FALSE),0)</f>
        <v>7</v>
      </c>
      <c r="P44" s="6">
        <f>IFERROR(VLOOKUP(A44,JUNE2023,4,FALSE),0)</f>
        <v>15</v>
      </c>
      <c r="Q44" s="6">
        <f>IFERROR(VLOOKUP(A44,MAYMAY2023,4,FALSE),0)</f>
        <v>11</v>
      </c>
      <c r="R44" s="6">
        <f>IFERROR(VLOOKUP(A44,JULY2022,4,FALSE),0)</f>
        <v>8</v>
      </c>
      <c r="S44" s="14">
        <f>E44/J44</f>
        <v>8.98</v>
      </c>
      <c r="T44" s="14">
        <f>H44/M44</f>
        <v>8.98</v>
      </c>
    </row>
    <row r="45" spans="1:20" x14ac:dyDescent="0.25">
      <c r="A45" s="8" t="s">
        <v>75</v>
      </c>
      <c r="B45" s="8" t="s">
        <v>32</v>
      </c>
      <c r="C45" s="12">
        <f>IFERROR(VLOOKUP(A45,TWELVEMO,12,FALSE),0)</f>
        <v>14086</v>
      </c>
      <c r="D45" s="7">
        <f>IFERROR(VLOOKUP(A45,TWELVEMO,11,FALSE),0)</f>
        <v>422.06</v>
      </c>
      <c r="E45" s="7">
        <f>IFERROR(VLOOKUP(A45,JULY2023,11,FALSE),0)</f>
        <v>44.9</v>
      </c>
      <c r="F45" s="7">
        <f>IFERROR(VLOOKUP(A45,JUNE2023,11,FALSE),0)</f>
        <v>89.8</v>
      </c>
      <c r="G45" s="7">
        <f>IFERROR(VLOOKUP(A45,MAYMAY2023,11,FALSE),0)</f>
        <v>35.92</v>
      </c>
      <c r="H45" s="7">
        <f>IFERROR(VLOOKUP(A45,JULY2022,11,FALSE),0)</f>
        <v>53.88</v>
      </c>
      <c r="I45" s="6">
        <f>IFERROR(VLOOKUP(A45,TWELVEMO,2,FALSE),0)</f>
        <v>47</v>
      </c>
      <c r="J45" s="6">
        <f>IFERROR(VLOOKUP(A45,JULY2023,2,FALSE),0)</f>
        <v>5</v>
      </c>
      <c r="K45" s="6">
        <f>IFERROR(VLOOKUP(A45,JUNE2023,2,FALSE),0)</f>
        <v>10</v>
      </c>
      <c r="L45" s="6">
        <f>IFERROR(VLOOKUP(A45,MAYMAY2023,2,FALSE),0)</f>
        <v>4</v>
      </c>
      <c r="M45" s="6">
        <f>IFERROR(VLOOKUP(A45,JULY2022,2,FALSE),0)</f>
        <v>6</v>
      </c>
      <c r="N45" s="6">
        <f>IFERROR(VLOOKUP(A45,TWELVEMO,4,FALSE),0)</f>
        <v>0</v>
      </c>
      <c r="O45" s="6">
        <f>IFERROR(VLOOKUP(A45,JULY2023,4,FALSE),0)</f>
        <v>0</v>
      </c>
      <c r="P45" s="6">
        <f>IFERROR(VLOOKUP(A45,JUNE2023,4,FALSE),0)</f>
        <v>0</v>
      </c>
      <c r="Q45" s="6">
        <f>IFERROR(VLOOKUP(A45,MAYMAY2023,4,FALSE),0)</f>
        <v>0</v>
      </c>
      <c r="R45" s="6">
        <f>IFERROR(VLOOKUP(A45,JULY2022,4,FALSE),0)</f>
        <v>0</v>
      </c>
      <c r="S45" s="14">
        <f>E45/J45</f>
        <v>8.98</v>
      </c>
      <c r="T45" s="14">
        <f>H45/M45</f>
        <v>8.98</v>
      </c>
    </row>
    <row r="46" spans="1:20" x14ac:dyDescent="0.25">
      <c r="A46" s="8" t="s">
        <v>76</v>
      </c>
      <c r="B46" s="8" t="s">
        <v>32</v>
      </c>
      <c r="C46" s="12">
        <f>IFERROR(VLOOKUP(A46,TWELVEMO,12,FALSE),0)</f>
        <v>9270</v>
      </c>
      <c r="D46" s="7">
        <f>IFERROR(VLOOKUP(A46,TWELVEMO,11,FALSE),0)</f>
        <v>77.2</v>
      </c>
      <c r="E46" s="7">
        <f>IFERROR(VLOOKUP(A46,JULY2023,11,FALSE),0)</f>
        <v>18.96</v>
      </c>
      <c r="F46" s="7">
        <f>IFERROR(VLOOKUP(A46,JUNE2023,11,FALSE),0)</f>
        <v>0</v>
      </c>
      <c r="G46" s="7">
        <f>IFERROR(VLOOKUP(A46,MAYMAY2023,11,FALSE),0)</f>
        <v>0</v>
      </c>
      <c r="H46" s="7">
        <f>IFERROR(VLOOKUP(A46,JULY2022,11,FALSE),0)</f>
        <v>17.96</v>
      </c>
      <c r="I46" s="6">
        <f>IFERROR(VLOOKUP(A46,TWELVEMO,2,FALSE),0)</f>
        <v>8</v>
      </c>
      <c r="J46" s="6">
        <f>IFERROR(VLOOKUP(A46,JULY2023,2,FALSE),0)</f>
        <v>2</v>
      </c>
      <c r="K46" s="6">
        <f>IFERROR(VLOOKUP(A46,JUNE2023,2,FALSE),0)</f>
        <v>0</v>
      </c>
      <c r="L46" s="6">
        <f>IFERROR(VLOOKUP(A46,MAYMAY2023,2,FALSE),0)</f>
        <v>0</v>
      </c>
      <c r="M46" s="6">
        <f>IFERROR(VLOOKUP(A46,JULY2022,2,FALSE),0)</f>
        <v>2</v>
      </c>
      <c r="N46" s="6">
        <f>IFERROR(VLOOKUP(A46,TWELVEMO,4,FALSE),0)</f>
        <v>0</v>
      </c>
      <c r="O46" s="6">
        <f>IFERROR(VLOOKUP(A46,JULY2023,4,FALSE),0)</f>
        <v>0</v>
      </c>
      <c r="P46" s="6">
        <f>IFERROR(VLOOKUP(A46,JUNE2023,4,FALSE),0)</f>
        <v>0</v>
      </c>
      <c r="Q46" s="6">
        <f>IFERROR(VLOOKUP(A46,MAYMAY2023,4,FALSE),0)</f>
        <v>0</v>
      </c>
      <c r="R46" s="6">
        <f>IFERROR(VLOOKUP(A46,JULY2022,4,FALSE),0)</f>
        <v>0</v>
      </c>
      <c r="S46" s="14">
        <f>E46/J46</f>
        <v>9.48</v>
      </c>
      <c r="T46" s="14">
        <f>H46/M46</f>
        <v>8.98</v>
      </c>
    </row>
    <row r="47" spans="1:20" x14ac:dyDescent="0.25">
      <c r="A47" s="8" t="s">
        <v>77</v>
      </c>
      <c r="B47" s="8" t="s">
        <v>32</v>
      </c>
      <c r="C47" s="12">
        <f>IFERROR(VLOOKUP(A47,TWELVEMO,12,FALSE),0)</f>
        <v>7007</v>
      </c>
      <c r="D47" s="7">
        <f>IFERROR(VLOOKUP(A47,TWELVEMO,11,FALSE),0)</f>
        <v>432.1</v>
      </c>
      <c r="E47" s="7">
        <f>IFERROR(VLOOKUP(A47,JULY2023,11,FALSE),0)</f>
        <v>8.98</v>
      </c>
      <c r="F47" s="7">
        <f>IFERROR(VLOOKUP(A47,JUNE2023,11,FALSE),0)</f>
        <v>9.98</v>
      </c>
      <c r="G47" s="7">
        <f>IFERROR(VLOOKUP(A47,MAYMAY2023,11,FALSE),0)</f>
        <v>62.88</v>
      </c>
      <c r="H47" s="7">
        <f>IFERROR(VLOOKUP(A47,JULY2022,11,FALSE),0)</f>
        <v>54.88</v>
      </c>
      <c r="I47" s="6">
        <f>IFERROR(VLOOKUP(A47,TWELVEMO,2,FALSE),0)</f>
        <v>45</v>
      </c>
      <c r="J47" s="6">
        <f>IFERROR(VLOOKUP(A47,JULY2023,2,FALSE),0)</f>
        <v>1</v>
      </c>
      <c r="K47" s="6">
        <f>IFERROR(VLOOKUP(A47,JUNE2023,2,FALSE),0)</f>
        <v>1</v>
      </c>
      <c r="L47" s="6">
        <f>IFERROR(VLOOKUP(A47,MAYMAY2023,2,FALSE),0)</f>
        <v>6</v>
      </c>
      <c r="M47" s="6">
        <f>IFERROR(VLOOKUP(A47,JULY2022,2,FALSE),0)</f>
        <v>6</v>
      </c>
      <c r="N47" s="6">
        <f>IFERROR(VLOOKUP(A47,TWELVEMO,4,FALSE),0)</f>
        <v>0</v>
      </c>
      <c r="O47" s="6">
        <f>IFERROR(VLOOKUP(A47,JULY2023,4,FALSE),0)</f>
        <v>0</v>
      </c>
      <c r="P47" s="6">
        <f>IFERROR(VLOOKUP(A47,JUNE2023,4,FALSE),0)</f>
        <v>0</v>
      </c>
      <c r="Q47" s="6">
        <f>IFERROR(VLOOKUP(A47,MAYMAY2023,4,FALSE),0)</f>
        <v>0</v>
      </c>
      <c r="R47" s="6">
        <f>IFERROR(VLOOKUP(A47,JULY2022,4,FALSE),0)</f>
        <v>0</v>
      </c>
      <c r="S47" s="14">
        <f>E47/J47</f>
        <v>8.98</v>
      </c>
      <c r="T47" s="14">
        <f>H47/M47</f>
        <v>9.1466666666666665</v>
      </c>
    </row>
    <row r="48" spans="1:20" x14ac:dyDescent="0.25">
      <c r="A48" s="8" t="s">
        <v>78</v>
      </c>
      <c r="B48" s="8" t="s">
        <v>32</v>
      </c>
      <c r="C48" s="12">
        <f>IFERROR(VLOOKUP(A48,TWELVEMO,12,FALSE),0)</f>
        <v>3877</v>
      </c>
      <c r="D48" s="7">
        <f>IFERROR(VLOOKUP(A48,TWELVEMO,11,FALSE),0)</f>
        <v>884.24</v>
      </c>
      <c r="E48" s="7">
        <f>IFERROR(VLOOKUP(A48,JULY2023,11,FALSE),0)</f>
        <v>48.98</v>
      </c>
      <c r="F48" s="7">
        <f>IFERROR(VLOOKUP(A48,JUNE2023,11,FALSE),0)</f>
        <v>44.1</v>
      </c>
      <c r="G48" s="7">
        <f>IFERROR(VLOOKUP(A48,MAYMAY2023,11,FALSE),0)</f>
        <v>54.96</v>
      </c>
      <c r="H48" s="7">
        <f>IFERROR(VLOOKUP(A48,JULY2022,11,FALSE),0)</f>
        <v>37.94</v>
      </c>
      <c r="I48" s="6">
        <f>IFERROR(VLOOKUP(A48,TWELVEMO,2,FALSE),0)</f>
        <v>108</v>
      </c>
      <c r="J48" s="6">
        <f>IFERROR(VLOOKUP(A48,JULY2023,2,FALSE),0)</f>
        <v>6</v>
      </c>
      <c r="K48" s="6">
        <f>IFERROR(VLOOKUP(A48,JUNE2023,2,FALSE),0)</f>
        <v>5</v>
      </c>
      <c r="L48" s="6">
        <f>IFERROR(VLOOKUP(A48,MAYMAY2023,2,FALSE),0)</f>
        <v>7</v>
      </c>
      <c r="M48" s="6">
        <f>IFERROR(VLOOKUP(A48,JULY2022,2,FALSE),0)</f>
        <v>4</v>
      </c>
      <c r="N48" s="6">
        <f>IFERROR(VLOOKUP(A48,TWELVEMO,4,FALSE),0)</f>
        <v>87</v>
      </c>
      <c r="O48" s="6">
        <f>IFERROR(VLOOKUP(A48,JULY2023,4,FALSE),0)</f>
        <v>5</v>
      </c>
      <c r="P48" s="6">
        <f>IFERROR(VLOOKUP(A48,JUNE2023,4,FALSE),0)</f>
        <v>4</v>
      </c>
      <c r="Q48" s="6">
        <f>IFERROR(VLOOKUP(A48,MAYMAY2023,4,FALSE),0)</f>
        <v>6</v>
      </c>
      <c r="R48" s="6">
        <f>IFERROR(VLOOKUP(A48,JULY2022,4,FALSE),0)</f>
        <v>3</v>
      </c>
      <c r="S48" s="14">
        <f>E48/J48</f>
        <v>8.1633333333333322</v>
      </c>
      <c r="T48" s="14">
        <f>H48/M48</f>
        <v>9.4849999999999994</v>
      </c>
    </row>
    <row r="49" spans="1:20" x14ac:dyDescent="0.25">
      <c r="A49" s="8" t="s">
        <v>79</v>
      </c>
      <c r="B49" s="8" t="s">
        <v>32</v>
      </c>
      <c r="C49" s="12">
        <f>IFERROR(VLOOKUP(A49,TWELVEMO,12,FALSE),0)</f>
        <v>9864</v>
      </c>
      <c r="D49" s="7">
        <f>IFERROR(VLOOKUP(A49,TWELVEMO,11,FALSE),0)</f>
        <v>842.12</v>
      </c>
      <c r="E49" s="7">
        <f>IFERROR(VLOOKUP(A49,JULY2023,11,FALSE),0)</f>
        <v>57.46</v>
      </c>
      <c r="F49" s="7">
        <f>IFERROR(VLOOKUP(A49,JUNE2023,11,FALSE),0)</f>
        <v>59.74</v>
      </c>
      <c r="G49" s="7">
        <f>IFERROR(VLOOKUP(A49,MAYMAY2023,11,FALSE),0)</f>
        <v>35.08</v>
      </c>
      <c r="H49" s="7">
        <f>IFERROR(VLOOKUP(A49,JULY2022,11,FALSE),0)</f>
        <v>28.94</v>
      </c>
      <c r="I49" s="6">
        <f>IFERROR(VLOOKUP(A49,TWELVEMO,2,FALSE),0)</f>
        <v>83</v>
      </c>
      <c r="J49" s="6">
        <f>IFERROR(VLOOKUP(A49,JULY2023,2,FALSE),0)</f>
        <v>6</v>
      </c>
      <c r="K49" s="6">
        <f>IFERROR(VLOOKUP(A49,JUNE2023,2,FALSE),0)</f>
        <v>8</v>
      </c>
      <c r="L49" s="6">
        <f>IFERROR(VLOOKUP(A49,MAYMAY2023,2,FALSE),0)</f>
        <v>4</v>
      </c>
      <c r="M49" s="6">
        <f>IFERROR(VLOOKUP(A49,JULY2022,2,FALSE),0)</f>
        <v>3</v>
      </c>
      <c r="N49" s="6">
        <f>IFERROR(VLOOKUP(A49,TWELVEMO,4,FALSE),0)</f>
        <v>56</v>
      </c>
      <c r="O49" s="6">
        <f>IFERROR(VLOOKUP(A49,JULY2023,4,FALSE),0)</f>
        <v>3</v>
      </c>
      <c r="P49" s="6">
        <f>IFERROR(VLOOKUP(A49,JUNE2023,4,FALSE),0)</f>
        <v>5</v>
      </c>
      <c r="Q49" s="6">
        <f>IFERROR(VLOOKUP(A49,MAYMAY2023,4,FALSE),0)</f>
        <v>1</v>
      </c>
      <c r="R49" s="6">
        <f>IFERROR(VLOOKUP(A49,JULY2022,4,FALSE),0)</f>
        <v>0</v>
      </c>
      <c r="S49" s="14">
        <f>E49/J49</f>
        <v>9.5766666666666662</v>
      </c>
      <c r="T49" s="14">
        <f>H49/M49</f>
        <v>9.6466666666666665</v>
      </c>
    </row>
    <row r="50" spans="1:20" x14ac:dyDescent="0.25">
      <c r="A50" s="8" t="s">
        <v>80</v>
      </c>
      <c r="B50" s="8" t="s">
        <v>32</v>
      </c>
      <c r="C50" s="12">
        <f>IFERROR(VLOOKUP(A50,TWELVEMO,12,FALSE),0)</f>
        <v>7199</v>
      </c>
      <c r="D50" s="7">
        <f>IFERROR(VLOOKUP(A50,TWELVEMO,11,FALSE),0)</f>
        <v>160.66</v>
      </c>
      <c r="E50" s="7">
        <f>IFERROR(VLOOKUP(A50,JULY2023,11,FALSE),0)</f>
        <v>19.96</v>
      </c>
      <c r="F50" s="7">
        <f>IFERROR(VLOOKUP(A50,JUNE2023,11,FALSE),0)</f>
        <v>18.96</v>
      </c>
      <c r="G50" s="7">
        <f>IFERROR(VLOOKUP(A50,MAYMAY2023,11,FALSE),0)</f>
        <v>0</v>
      </c>
      <c r="H50" s="7">
        <f>IFERROR(VLOOKUP(A50,JULY2022,11,FALSE),0)</f>
        <v>28.94</v>
      </c>
      <c r="I50" s="6">
        <f>IFERROR(VLOOKUP(A50,TWELVEMO,2,FALSE),0)</f>
        <v>18</v>
      </c>
      <c r="J50" s="6">
        <f>IFERROR(VLOOKUP(A50,JULY2023,2,FALSE),0)</f>
        <v>2</v>
      </c>
      <c r="K50" s="6">
        <f>IFERROR(VLOOKUP(A50,JUNE2023,2,FALSE),0)</f>
        <v>3</v>
      </c>
      <c r="L50" s="6">
        <f>IFERROR(VLOOKUP(A50,MAYMAY2023,2,FALSE),0)</f>
        <v>0</v>
      </c>
      <c r="M50" s="6">
        <f>IFERROR(VLOOKUP(A50,JULY2022,2,FALSE),0)</f>
        <v>3</v>
      </c>
      <c r="N50" s="6">
        <f>IFERROR(VLOOKUP(A50,TWELVEMO,4,FALSE),0)</f>
        <v>0</v>
      </c>
      <c r="O50" s="6">
        <f>IFERROR(VLOOKUP(A50,JULY2023,4,FALSE),0)</f>
        <v>0</v>
      </c>
      <c r="P50" s="6">
        <f>IFERROR(VLOOKUP(A50,JUNE2023,4,FALSE),0)</f>
        <v>0</v>
      </c>
      <c r="Q50" s="6">
        <f>IFERROR(VLOOKUP(A50,MAYMAY2023,4,FALSE),0)</f>
        <v>0</v>
      </c>
      <c r="R50" s="6">
        <f>IFERROR(VLOOKUP(A50,JULY2022,4,FALSE),0)</f>
        <v>0</v>
      </c>
      <c r="S50" s="14">
        <f>E50/J50</f>
        <v>9.98</v>
      </c>
      <c r="T50" s="14">
        <f>H50/M50</f>
        <v>9.6466666666666665</v>
      </c>
    </row>
    <row r="51" spans="1:20" x14ac:dyDescent="0.25">
      <c r="A51" s="8" t="s">
        <v>81</v>
      </c>
      <c r="B51" s="8" t="s">
        <v>32</v>
      </c>
      <c r="C51" s="12">
        <f>IFERROR(VLOOKUP(A51,TWELVEMO,12,FALSE),0)</f>
        <v>4646</v>
      </c>
      <c r="D51" s="7">
        <f>IFERROR(VLOOKUP(A51,TWELVEMO,11,FALSE),0)</f>
        <v>724.09</v>
      </c>
      <c r="E51" s="7">
        <f>IFERROR(VLOOKUP(A51,JULY2023,11,FALSE),0)</f>
        <v>42.52</v>
      </c>
      <c r="F51" s="7">
        <f>IFERROR(VLOOKUP(A51,JUNE2023,11,FALSE),0)</f>
        <v>62.28</v>
      </c>
      <c r="G51" s="7">
        <f>IFERROR(VLOOKUP(A51,MAYMAY2023,11,FALSE),0)</f>
        <v>43.52</v>
      </c>
      <c r="H51" s="7">
        <f>IFERROR(VLOOKUP(A51,JULY2022,11,FALSE),0)</f>
        <v>135.72</v>
      </c>
      <c r="I51" s="6">
        <f>IFERROR(VLOOKUP(A51,TWELVEMO,2,FALSE),0)</f>
        <v>80</v>
      </c>
      <c r="J51" s="6">
        <f>IFERROR(VLOOKUP(A51,JULY2023,2,FALSE),0)</f>
        <v>6</v>
      </c>
      <c r="K51" s="6">
        <f>IFERROR(VLOOKUP(A51,JUNE2023,2,FALSE),0)</f>
        <v>9</v>
      </c>
      <c r="L51" s="6">
        <f>IFERROR(VLOOKUP(A51,MAYMAY2023,2,FALSE),0)</f>
        <v>6</v>
      </c>
      <c r="M51" s="6">
        <f>IFERROR(VLOOKUP(A51,JULY2022,2,FALSE),0)</f>
        <v>14</v>
      </c>
      <c r="N51" s="6">
        <f>IFERROR(VLOOKUP(A51,TWELVEMO,4,FALSE),0)</f>
        <v>44</v>
      </c>
      <c r="O51" s="6">
        <f>IFERROR(VLOOKUP(A51,JULY2023,4,FALSE),0)</f>
        <v>0</v>
      </c>
      <c r="P51" s="6">
        <f>IFERROR(VLOOKUP(A51,JUNE2023,4,FALSE),0)</f>
        <v>1</v>
      </c>
      <c r="Q51" s="6">
        <f>IFERROR(VLOOKUP(A51,MAYMAY2023,4,FALSE),0)</f>
        <v>2</v>
      </c>
      <c r="R51" s="6">
        <f>IFERROR(VLOOKUP(A51,JULY2022,4,FALSE),0)</f>
        <v>10</v>
      </c>
      <c r="S51" s="14">
        <f>E51/J51</f>
        <v>7.0866666666666669</v>
      </c>
      <c r="T51" s="14">
        <f>H51/M51</f>
        <v>9.694285714285714</v>
      </c>
    </row>
    <row r="52" spans="1:20" x14ac:dyDescent="0.25">
      <c r="A52" s="8" t="s">
        <v>82</v>
      </c>
      <c r="B52" s="8" t="s">
        <v>32</v>
      </c>
      <c r="C52" s="12">
        <f>IFERROR(VLOOKUP(A52,TWELVEMO,12,FALSE),0)</f>
        <v>2485</v>
      </c>
      <c r="D52" s="7">
        <f>IFERROR(VLOOKUP(A52,TWELVEMO,11,FALSE),0)</f>
        <v>1388.95</v>
      </c>
      <c r="E52" s="7">
        <f>IFERROR(VLOOKUP(A52,JULY2023,11,FALSE),0)</f>
        <v>185.62</v>
      </c>
      <c r="F52" s="7">
        <f>IFERROR(VLOOKUP(A52,JUNE2023,11,FALSE),0)</f>
        <v>88.82</v>
      </c>
      <c r="G52" s="7">
        <f>IFERROR(VLOOKUP(A52,MAYMAY2023,11,FALSE),0)</f>
        <v>128.35</v>
      </c>
      <c r="H52" s="7">
        <f>IFERROR(VLOOKUP(A52,JULY2022,11,FALSE),0)</f>
        <v>87.82</v>
      </c>
      <c r="I52" s="6">
        <f>IFERROR(VLOOKUP(A52,TWELVEMO,2,FALSE),0)</f>
        <v>146</v>
      </c>
      <c r="J52" s="6">
        <f>IFERROR(VLOOKUP(A52,JULY2023,2,FALSE),0)</f>
        <v>19</v>
      </c>
      <c r="K52" s="6">
        <f>IFERROR(VLOOKUP(A52,JUNE2023,2,FALSE),0)</f>
        <v>9</v>
      </c>
      <c r="L52" s="6">
        <f>IFERROR(VLOOKUP(A52,MAYMAY2023,2,FALSE),0)</f>
        <v>13</v>
      </c>
      <c r="M52" s="6">
        <f>IFERROR(VLOOKUP(A52,JULY2022,2,FALSE),0)</f>
        <v>9</v>
      </c>
      <c r="N52" s="6">
        <f>IFERROR(VLOOKUP(A52,TWELVEMO,4,FALSE),0)</f>
        <v>67</v>
      </c>
      <c r="O52" s="6">
        <f>IFERROR(VLOOKUP(A52,JULY2023,4,FALSE),0)</f>
        <v>9</v>
      </c>
      <c r="P52" s="6">
        <f>IFERROR(VLOOKUP(A52,JUNE2023,4,FALSE),0)</f>
        <v>8</v>
      </c>
      <c r="Q52" s="6">
        <f>IFERROR(VLOOKUP(A52,MAYMAY2023,4,FALSE),0)</f>
        <v>11</v>
      </c>
      <c r="R52" s="6">
        <f>IFERROR(VLOOKUP(A52,JULY2022,4,FALSE),0)</f>
        <v>6</v>
      </c>
      <c r="S52" s="14">
        <f>E52/J52</f>
        <v>9.7694736842105261</v>
      </c>
      <c r="T52" s="14">
        <f>H52/M52</f>
        <v>9.7577777777777772</v>
      </c>
    </row>
    <row r="53" spans="1:20" x14ac:dyDescent="0.25">
      <c r="A53" s="8" t="s">
        <v>83</v>
      </c>
      <c r="B53" s="8" t="s">
        <v>32</v>
      </c>
      <c r="C53" s="12">
        <f>IFERROR(VLOOKUP(A53,TWELVEMO,12,FALSE),0)</f>
        <v>4763</v>
      </c>
      <c r="D53" s="7">
        <f>IFERROR(VLOOKUP(A53,TWELVEMO,11,FALSE),0)</f>
        <v>12627.04</v>
      </c>
      <c r="E53" s="7">
        <f>IFERROR(VLOOKUP(A53,JULY2023,11,FALSE),0)</f>
        <v>658.68</v>
      </c>
      <c r="F53" s="7">
        <f>IFERROR(VLOOKUP(A53,JUNE2023,11,FALSE),0)</f>
        <v>922.74</v>
      </c>
      <c r="G53" s="7">
        <f>IFERROR(VLOOKUP(A53,MAYMAY2023,11,FALSE),0)</f>
        <v>1090.56</v>
      </c>
      <c r="H53" s="7">
        <f>IFERROR(VLOOKUP(A53,JULY2022,11,FALSE),0)</f>
        <v>1545.58</v>
      </c>
      <c r="I53" s="6">
        <f>IFERROR(VLOOKUP(A53,TWELVEMO,2,FALSE),0)</f>
        <v>1261</v>
      </c>
      <c r="J53" s="6">
        <f>IFERROR(VLOOKUP(A53,JULY2023,2,FALSE),0)</f>
        <v>66</v>
      </c>
      <c r="K53" s="6">
        <f>IFERROR(VLOOKUP(A53,JUNE2023,2,FALSE),0)</f>
        <v>91</v>
      </c>
      <c r="L53" s="6">
        <f>IFERROR(VLOOKUP(A53,MAYMAY2023,2,FALSE),0)</f>
        <v>107</v>
      </c>
      <c r="M53" s="6">
        <f>IFERROR(VLOOKUP(A53,JULY2022,2,FALSE),0)</f>
        <v>157</v>
      </c>
      <c r="N53" s="6">
        <f>IFERROR(VLOOKUP(A53,TWELVEMO,4,FALSE),0)</f>
        <v>1200</v>
      </c>
      <c r="O53" s="6">
        <f>IFERROR(VLOOKUP(A53,JULY2023,4,FALSE),0)</f>
        <v>39</v>
      </c>
      <c r="P53" s="6">
        <f>IFERROR(VLOOKUP(A53,JUNE2023,4,FALSE),0)</f>
        <v>87</v>
      </c>
      <c r="Q53" s="6">
        <f>IFERROR(VLOOKUP(A53,MAYMAY2023,4,FALSE),0)</f>
        <v>104</v>
      </c>
      <c r="R53" s="6">
        <f>IFERROR(VLOOKUP(A53,JULY2022,4,FALSE),0)</f>
        <v>148</v>
      </c>
      <c r="S53" s="14">
        <f>E53/J53</f>
        <v>9.9799999999999986</v>
      </c>
      <c r="T53" s="14">
        <f>H53/M53</f>
        <v>9.8444585987261135</v>
      </c>
    </row>
    <row r="54" spans="1:20" x14ac:dyDescent="0.25">
      <c r="A54" s="8" t="s">
        <v>84</v>
      </c>
      <c r="B54" s="8" t="s">
        <v>32</v>
      </c>
      <c r="C54" s="12">
        <f>IFERROR(VLOOKUP(A54,TWELVEMO,12,FALSE),0)</f>
        <v>22546</v>
      </c>
      <c r="D54" s="7">
        <f>IFERROR(VLOOKUP(A54,TWELVEMO,11,FALSE),0)</f>
        <v>11400.17</v>
      </c>
      <c r="E54" s="7">
        <f>IFERROR(VLOOKUP(A54,JULY2023,11,FALSE),0)</f>
        <v>778.05</v>
      </c>
      <c r="F54" s="7">
        <f>IFERROR(VLOOKUP(A54,JUNE2023,11,FALSE),0)</f>
        <v>764.46</v>
      </c>
      <c r="G54" s="7">
        <f>IFERROR(VLOOKUP(A54,MAYMAY2023,11,FALSE),0)</f>
        <v>836.67</v>
      </c>
      <c r="H54" s="7">
        <f>IFERROR(VLOOKUP(A54,JULY2022,11,FALSE),0)</f>
        <v>1891.79</v>
      </c>
      <c r="I54" s="6">
        <f>IFERROR(VLOOKUP(A54,TWELVEMO,2,FALSE),0)</f>
        <v>1154</v>
      </c>
      <c r="J54" s="6">
        <f>IFERROR(VLOOKUP(A54,JULY2023,2,FALSE),0)</f>
        <v>78</v>
      </c>
      <c r="K54" s="6">
        <f>IFERROR(VLOOKUP(A54,JUNE2023,2,FALSE),0)</f>
        <v>77</v>
      </c>
      <c r="L54" s="6">
        <f>IFERROR(VLOOKUP(A54,MAYMAY2023,2,FALSE),0)</f>
        <v>84</v>
      </c>
      <c r="M54" s="6">
        <f>IFERROR(VLOOKUP(A54,JULY2022,2,FALSE),0)</f>
        <v>192</v>
      </c>
      <c r="N54" s="6">
        <f>IFERROR(VLOOKUP(A54,TWELVEMO,4,FALSE),0)</f>
        <v>1010</v>
      </c>
      <c r="O54" s="6">
        <f>IFERROR(VLOOKUP(A54,JULY2023,4,FALSE),0)</f>
        <v>67</v>
      </c>
      <c r="P54" s="6">
        <f>IFERROR(VLOOKUP(A54,JUNE2023,4,FALSE),0)</f>
        <v>64</v>
      </c>
      <c r="Q54" s="6">
        <f>IFERROR(VLOOKUP(A54,MAYMAY2023,4,FALSE),0)</f>
        <v>67</v>
      </c>
      <c r="R54" s="6">
        <f>IFERROR(VLOOKUP(A54,JULY2022,4,FALSE),0)</f>
        <v>175</v>
      </c>
      <c r="S54" s="14">
        <f>E54/J54</f>
        <v>9.9749999999999996</v>
      </c>
      <c r="T54" s="14">
        <f>H54/M54</f>
        <v>9.8530729166666671</v>
      </c>
    </row>
    <row r="55" spans="1:20" x14ac:dyDescent="0.25">
      <c r="A55" s="8" t="s">
        <v>85</v>
      </c>
      <c r="B55" s="8" t="s">
        <v>32</v>
      </c>
      <c r="C55" s="12">
        <f>IFERROR(VLOOKUP(A55,TWELVEMO,12,FALSE),0)</f>
        <v>8737</v>
      </c>
      <c r="D55" s="7">
        <f>IFERROR(VLOOKUP(A55,TWELVEMO,11,FALSE),0)</f>
        <v>54546.1</v>
      </c>
      <c r="E55" s="7">
        <f>IFERROR(VLOOKUP(A55,JULY2023,11,FALSE),0)</f>
        <v>3414.93</v>
      </c>
      <c r="F55" s="7">
        <f>IFERROR(VLOOKUP(A55,JUNE2023,11,FALSE),0)</f>
        <v>3787.51</v>
      </c>
      <c r="G55" s="7">
        <f>IFERROR(VLOOKUP(A55,MAYMAY2023,11,FALSE),0)</f>
        <v>4293.32</v>
      </c>
      <c r="H55" s="7">
        <f>IFERROR(VLOOKUP(A55,JULY2022,11,FALSE),0)</f>
        <v>4305.5</v>
      </c>
      <c r="I55" s="6">
        <f>IFERROR(VLOOKUP(A55,TWELVEMO,2,FALSE),0)</f>
        <v>6487</v>
      </c>
      <c r="J55" s="6">
        <f>IFERROR(VLOOKUP(A55,JULY2023,2,FALSE),0)</f>
        <v>431</v>
      </c>
      <c r="K55" s="6">
        <f>IFERROR(VLOOKUP(A55,JUNE2023,2,FALSE),0)</f>
        <v>483</v>
      </c>
      <c r="L55" s="6">
        <f>IFERROR(VLOOKUP(A55,MAYMAY2023,2,FALSE),0)</f>
        <v>547</v>
      </c>
      <c r="M55" s="6">
        <f>IFERROR(VLOOKUP(A55,JULY2022,2,FALSE),0)</f>
        <v>436</v>
      </c>
      <c r="N55" s="6">
        <f>IFERROR(VLOOKUP(A55,TWELVEMO,4,FALSE),0)</f>
        <v>6132</v>
      </c>
      <c r="O55" s="6">
        <f>IFERROR(VLOOKUP(A55,JULY2023,4,FALSE),0)</f>
        <v>404</v>
      </c>
      <c r="P55" s="6">
        <f>IFERROR(VLOOKUP(A55,JUNE2023,4,FALSE),0)</f>
        <v>450</v>
      </c>
      <c r="Q55" s="6">
        <f>IFERROR(VLOOKUP(A55,MAYMAY2023,4,FALSE),0)</f>
        <v>531</v>
      </c>
      <c r="R55" s="6">
        <f>IFERROR(VLOOKUP(A55,JULY2022,4,FALSE),0)</f>
        <v>401</v>
      </c>
      <c r="S55" s="14">
        <f>E55/J55</f>
        <v>7.9232714617169373</v>
      </c>
      <c r="T55" s="14">
        <f>H55/M55</f>
        <v>9.875</v>
      </c>
    </row>
    <row r="56" spans="1:20" x14ac:dyDescent="0.25">
      <c r="A56" s="8" t="s">
        <v>86</v>
      </c>
      <c r="B56" s="8" t="s">
        <v>32</v>
      </c>
      <c r="C56" s="12">
        <f>IFERROR(VLOOKUP(A56,TWELVEMO,12,FALSE),0)</f>
        <v>2430</v>
      </c>
      <c r="D56" s="7">
        <f>IFERROR(VLOOKUP(A56,TWELVEMO,11,FALSE),0)</f>
        <v>4550.8500000000004</v>
      </c>
      <c r="E56" s="7">
        <f>IFERROR(VLOOKUP(A56,JULY2023,11,FALSE),0)</f>
        <v>413.24</v>
      </c>
      <c r="F56" s="7">
        <f>IFERROR(VLOOKUP(A56,JUNE2023,11,FALSE),0)</f>
        <v>326.02999999999997</v>
      </c>
      <c r="G56" s="7">
        <f>IFERROR(VLOOKUP(A56,MAYMAY2023,11,FALSE),0)</f>
        <v>249.54</v>
      </c>
      <c r="H56" s="7">
        <f>IFERROR(VLOOKUP(A56,JULY2022,11,FALSE),0)</f>
        <v>388.22</v>
      </c>
      <c r="I56" s="6">
        <f>IFERROR(VLOOKUP(A56,TWELVEMO,2,FALSE),0)</f>
        <v>475</v>
      </c>
      <c r="J56" s="6">
        <f>IFERROR(VLOOKUP(A56,JULY2023,2,FALSE),0)</f>
        <v>45</v>
      </c>
      <c r="K56" s="6">
        <f>IFERROR(VLOOKUP(A56,JUNE2023,2,FALSE),0)</f>
        <v>42</v>
      </c>
      <c r="L56" s="6">
        <f>IFERROR(VLOOKUP(A56,MAYMAY2023,2,FALSE),0)</f>
        <v>27</v>
      </c>
      <c r="M56" s="6">
        <f>IFERROR(VLOOKUP(A56,JULY2022,2,FALSE),0)</f>
        <v>39</v>
      </c>
      <c r="N56" s="6">
        <f>IFERROR(VLOOKUP(A56,TWELVEMO,4,FALSE),0)</f>
        <v>419</v>
      </c>
      <c r="O56" s="6">
        <f>IFERROR(VLOOKUP(A56,JULY2023,4,FALSE),0)</f>
        <v>39</v>
      </c>
      <c r="P56" s="6">
        <f>IFERROR(VLOOKUP(A56,JUNE2023,4,FALSE),0)</f>
        <v>38</v>
      </c>
      <c r="Q56" s="6">
        <f>IFERROR(VLOOKUP(A56,MAYMAY2023,4,FALSE),0)</f>
        <v>16</v>
      </c>
      <c r="R56" s="6">
        <f>IFERROR(VLOOKUP(A56,JULY2022,4,FALSE),0)</f>
        <v>36</v>
      </c>
      <c r="S56" s="14">
        <f>E56/J56</f>
        <v>9.1831111111111117</v>
      </c>
      <c r="T56" s="14">
        <f>H56/M56</f>
        <v>9.9543589743589749</v>
      </c>
    </row>
    <row r="57" spans="1:20" x14ac:dyDescent="0.25">
      <c r="A57" s="8" t="s">
        <v>87</v>
      </c>
      <c r="B57" s="8" t="s">
        <v>32</v>
      </c>
      <c r="C57" s="12">
        <f>IFERROR(VLOOKUP(A57,TWELVEMO,12,FALSE),0)</f>
        <v>2867</v>
      </c>
      <c r="D57" s="7">
        <f>IFERROR(VLOOKUP(A57,TWELVEMO,11,FALSE),0)</f>
        <v>4586.4799999999996</v>
      </c>
      <c r="E57" s="7">
        <f>IFERROR(VLOOKUP(A57,JULY2023,11,FALSE),0)</f>
        <v>109.78</v>
      </c>
      <c r="F57" s="7">
        <f>IFERROR(VLOOKUP(A57,JUNE2023,11,FALSE),0)</f>
        <v>89.82</v>
      </c>
      <c r="G57" s="7">
        <f>IFERROR(VLOOKUP(A57,MAYMAY2023,11,FALSE),0)</f>
        <v>199.6</v>
      </c>
      <c r="H57" s="7">
        <f>IFERROR(VLOOKUP(A57,JULY2022,11,FALSE),0)</f>
        <v>817.96</v>
      </c>
      <c r="I57" s="6">
        <f>IFERROR(VLOOKUP(A57,TWELVEMO,2,FALSE),0)</f>
        <v>461</v>
      </c>
      <c r="J57" s="6">
        <f>IFERROR(VLOOKUP(A57,JULY2023,2,FALSE),0)</f>
        <v>12</v>
      </c>
      <c r="K57" s="6">
        <f>IFERROR(VLOOKUP(A57,JUNE2023,2,FALSE),0)</f>
        <v>9</v>
      </c>
      <c r="L57" s="6">
        <f>IFERROR(VLOOKUP(A57,MAYMAY2023,2,FALSE),0)</f>
        <v>20</v>
      </c>
      <c r="M57" s="6">
        <f>IFERROR(VLOOKUP(A57,JULY2022,2,FALSE),0)</f>
        <v>82</v>
      </c>
      <c r="N57" s="6">
        <f>IFERROR(VLOOKUP(A57,TWELVEMO,4,FALSE),0)</f>
        <v>444</v>
      </c>
      <c r="O57" s="6">
        <f>IFERROR(VLOOKUP(A57,JULY2023,4,FALSE),0)</f>
        <v>10</v>
      </c>
      <c r="P57" s="6">
        <f>IFERROR(VLOOKUP(A57,JUNE2023,4,FALSE),0)</f>
        <v>9</v>
      </c>
      <c r="Q57" s="6">
        <f>IFERROR(VLOOKUP(A57,MAYMAY2023,4,FALSE),0)</f>
        <v>19</v>
      </c>
      <c r="R57" s="6">
        <f>IFERROR(VLOOKUP(A57,JULY2022,4,FALSE),0)</f>
        <v>82</v>
      </c>
      <c r="S57" s="14">
        <f>E57/J57</f>
        <v>9.1483333333333334</v>
      </c>
      <c r="T57" s="14">
        <f>H57/M57</f>
        <v>9.9751219512195135</v>
      </c>
    </row>
    <row r="58" spans="1:20" x14ac:dyDescent="0.25">
      <c r="A58" s="8" t="s">
        <v>88</v>
      </c>
      <c r="B58" s="8" t="s">
        <v>32</v>
      </c>
      <c r="C58" s="12">
        <f>IFERROR(VLOOKUP(A58,TWELVEMO,12,FALSE),0)</f>
        <v>5075</v>
      </c>
      <c r="D58" s="7">
        <f>IFERROR(VLOOKUP(A58,TWELVEMO,11,FALSE),0)</f>
        <v>348.94</v>
      </c>
      <c r="E58" s="7">
        <f>IFERROR(VLOOKUP(A58,JULY2023,11,FALSE),0)</f>
        <v>26.91</v>
      </c>
      <c r="F58" s="7">
        <f>IFERROR(VLOOKUP(A58,JUNE2023,11,FALSE),0)</f>
        <v>41.7</v>
      </c>
      <c r="G58" s="7">
        <f>IFERROR(VLOOKUP(A58,MAYMAY2023,11,FALSE),0)</f>
        <v>30.83</v>
      </c>
      <c r="H58" s="7">
        <f>IFERROR(VLOOKUP(A58,JULY2022,11,FALSE),0)</f>
        <v>19.96</v>
      </c>
      <c r="I58" s="6">
        <f>IFERROR(VLOOKUP(A58,TWELVEMO,2,FALSE),0)</f>
        <v>38</v>
      </c>
      <c r="J58" s="6">
        <f>IFERROR(VLOOKUP(A58,JULY2023,2,FALSE),0)</f>
        <v>3</v>
      </c>
      <c r="K58" s="6">
        <f>IFERROR(VLOOKUP(A58,JUNE2023,2,FALSE),0)</f>
        <v>6</v>
      </c>
      <c r="L58" s="6">
        <f>IFERROR(VLOOKUP(A58,MAYMAY2023,2,FALSE),0)</f>
        <v>4</v>
      </c>
      <c r="M58" s="6">
        <f>IFERROR(VLOOKUP(A58,JULY2022,2,FALSE),0)</f>
        <v>2</v>
      </c>
      <c r="N58" s="6">
        <f>IFERROR(VLOOKUP(A58,TWELVEMO,4,FALSE),0)</f>
        <v>0</v>
      </c>
      <c r="O58" s="6">
        <f>IFERROR(VLOOKUP(A58,JULY2023,4,FALSE),0)</f>
        <v>0</v>
      </c>
      <c r="P58" s="6">
        <f>IFERROR(VLOOKUP(A58,JUNE2023,4,FALSE),0)</f>
        <v>0</v>
      </c>
      <c r="Q58" s="6">
        <f>IFERROR(VLOOKUP(A58,MAYMAY2023,4,FALSE),0)</f>
        <v>0</v>
      </c>
      <c r="R58" s="6">
        <f>IFERROR(VLOOKUP(A58,JULY2022,4,FALSE),0)</f>
        <v>0</v>
      </c>
      <c r="S58" s="14">
        <f>E58/J58</f>
        <v>8.9700000000000006</v>
      </c>
      <c r="T58" s="14">
        <f>H58/M58</f>
        <v>9.98</v>
      </c>
    </row>
    <row r="59" spans="1:20" x14ac:dyDescent="0.25">
      <c r="A59" s="8" t="s">
        <v>89</v>
      </c>
      <c r="B59" s="8" t="s">
        <v>32</v>
      </c>
      <c r="C59" s="12">
        <f>IFERROR(VLOOKUP(A59,TWELVEMO,12,FALSE),0)</f>
        <v>3183</v>
      </c>
      <c r="D59" s="7">
        <f>IFERROR(VLOOKUP(A59,TWELVEMO,11,FALSE),0)</f>
        <v>823.96</v>
      </c>
      <c r="E59" s="7">
        <f>IFERROR(VLOOKUP(A59,JULY2023,11,FALSE),0)</f>
        <v>69.86</v>
      </c>
      <c r="F59" s="7">
        <f>IFERROR(VLOOKUP(A59,JUNE2023,11,FALSE),0)</f>
        <v>80.430000000000007</v>
      </c>
      <c r="G59" s="7">
        <f>IFERROR(VLOOKUP(A59,MAYMAY2023,11,FALSE),0)</f>
        <v>9.98</v>
      </c>
      <c r="H59" s="7">
        <f>IFERROR(VLOOKUP(A59,JULY2022,11,FALSE),0)</f>
        <v>39.92</v>
      </c>
      <c r="I59" s="6">
        <f>IFERROR(VLOOKUP(A59,TWELVEMO,2,FALSE),0)</f>
        <v>83</v>
      </c>
      <c r="J59" s="6">
        <f>IFERROR(VLOOKUP(A59,JULY2023,2,FALSE),0)</f>
        <v>7</v>
      </c>
      <c r="K59" s="6">
        <f>IFERROR(VLOOKUP(A59,JUNE2023,2,FALSE),0)</f>
        <v>8</v>
      </c>
      <c r="L59" s="6">
        <f>IFERROR(VLOOKUP(A59,MAYMAY2023,2,FALSE),0)</f>
        <v>1</v>
      </c>
      <c r="M59" s="6">
        <f>IFERROR(VLOOKUP(A59,JULY2022,2,FALSE),0)</f>
        <v>4</v>
      </c>
      <c r="N59" s="6">
        <f>IFERROR(VLOOKUP(A59,TWELVEMO,4,FALSE),0)</f>
        <v>64</v>
      </c>
      <c r="O59" s="6">
        <f>IFERROR(VLOOKUP(A59,JULY2023,4,FALSE),0)</f>
        <v>7</v>
      </c>
      <c r="P59" s="6">
        <f>IFERROR(VLOOKUP(A59,JUNE2023,4,FALSE),0)</f>
        <v>4</v>
      </c>
      <c r="Q59" s="6">
        <f>IFERROR(VLOOKUP(A59,MAYMAY2023,4,FALSE),0)</f>
        <v>1</v>
      </c>
      <c r="R59" s="6">
        <f>IFERROR(VLOOKUP(A59,JULY2022,4,FALSE),0)</f>
        <v>4</v>
      </c>
      <c r="S59" s="14">
        <f>E59/J59</f>
        <v>9.98</v>
      </c>
      <c r="T59" s="14">
        <f>H59/M59</f>
        <v>9.98</v>
      </c>
    </row>
    <row r="60" spans="1:20" x14ac:dyDescent="0.25">
      <c r="A60" s="8" t="s">
        <v>90</v>
      </c>
      <c r="B60" s="8" t="s">
        <v>32</v>
      </c>
      <c r="C60" s="12">
        <f>IFERROR(VLOOKUP(A60,TWELVEMO,12,FALSE),0)</f>
        <v>7043</v>
      </c>
      <c r="D60" s="7">
        <f>IFERROR(VLOOKUP(A60,TWELVEMO,11,FALSE),0)</f>
        <v>518.96</v>
      </c>
      <c r="E60" s="7">
        <f>IFERROR(VLOOKUP(A60,JULY2023,11,FALSE),0)</f>
        <v>19.96</v>
      </c>
      <c r="F60" s="7">
        <f>IFERROR(VLOOKUP(A60,JUNE2023,11,FALSE),0)</f>
        <v>49.9</v>
      </c>
      <c r="G60" s="7">
        <f>IFERROR(VLOOKUP(A60,MAYMAY2023,11,FALSE),0)</f>
        <v>59.88</v>
      </c>
      <c r="H60" s="7">
        <f>IFERROR(VLOOKUP(A60,JULY2022,11,FALSE),0)</f>
        <v>49.9</v>
      </c>
      <c r="I60" s="6">
        <f>IFERROR(VLOOKUP(A60,TWELVEMO,2,FALSE),0)</f>
        <v>52</v>
      </c>
      <c r="J60" s="6">
        <f>IFERROR(VLOOKUP(A60,JULY2023,2,FALSE),0)</f>
        <v>2</v>
      </c>
      <c r="K60" s="6">
        <f>IFERROR(VLOOKUP(A60,JUNE2023,2,FALSE),0)</f>
        <v>5</v>
      </c>
      <c r="L60" s="6">
        <f>IFERROR(VLOOKUP(A60,MAYMAY2023,2,FALSE),0)</f>
        <v>6</v>
      </c>
      <c r="M60" s="6">
        <f>IFERROR(VLOOKUP(A60,JULY2022,2,FALSE),0)</f>
        <v>5</v>
      </c>
      <c r="N60" s="6">
        <f>IFERROR(VLOOKUP(A60,TWELVEMO,4,FALSE),0)</f>
        <v>0</v>
      </c>
      <c r="O60" s="6">
        <f>IFERROR(VLOOKUP(A60,JULY2023,4,FALSE),0)</f>
        <v>0</v>
      </c>
      <c r="P60" s="6">
        <f>IFERROR(VLOOKUP(A60,JUNE2023,4,FALSE),0)</f>
        <v>0</v>
      </c>
      <c r="Q60" s="6">
        <f>IFERROR(VLOOKUP(A60,MAYMAY2023,4,FALSE),0)</f>
        <v>0</v>
      </c>
      <c r="R60" s="6">
        <f>IFERROR(VLOOKUP(A60,JULY2022,4,FALSE),0)</f>
        <v>0</v>
      </c>
      <c r="S60" s="14">
        <f>E60/J60</f>
        <v>9.98</v>
      </c>
      <c r="T60" s="14">
        <f>H60/M60</f>
        <v>9.98</v>
      </c>
    </row>
    <row r="61" spans="1:20" x14ac:dyDescent="0.25">
      <c r="A61" s="8" t="s">
        <v>91</v>
      </c>
      <c r="B61" s="8" t="s">
        <v>32</v>
      </c>
      <c r="C61" s="12">
        <f>IFERROR(VLOOKUP(A61,TWELVEMO,12,FALSE),0)</f>
        <v>60</v>
      </c>
      <c r="D61" s="7">
        <f>IFERROR(VLOOKUP(A61,TWELVEMO,11,FALSE),0)</f>
        <v>20484.5</v>
      </c>
      <c r="E61" s="7">
        <f>IFERROR(VLOOKUP(A61,JULY2023,11,FALSE),0)</f>
        <v>1748.43</v>
      </c>
      <c r="F61" s="7">
        <f>IFERROR(VLOOKUP(A61,JUNE2023,11,FALSE),0)</f>
        <v>1230.6600000000001</v>
      </c>
      <c r="G61" s="7">
        <f>IFERROR(VLOOKUP(A61,MAYMAY2023,11,FALSE),0)</f>
        <v>1714.67</v>
      </c>
      <c r="H61" s="7">
        <f>IFERROR(VLOOKUP(A61,JULY2022,11,FALSE),0)</f>
        <v>1510.29</v>
      </c>
      <c r="I61" s="6">
        <f>IFERROR(VLOOKUP(A61,TWELVEMO,2,FALSE),0)</f>
        <v>2134</v>
      </c>
      <c r="J61" s="6">
        <f>IFERROR(VLOOKUP(A61,JULY2023,2,FALSE),0)</f>
        <v>200</v>
      </c>
      <c r="K61" s="6">
        <f>IFERROR(VLOOKUP(A61,JUNE2023,2,FALSE),0)</f>
        <v>142</v>
      </c>
      <c r="L61" s="6">
        <f>IFERROR(VLOOKUP(A61,MAYMAY2023,2,FALSE),0)</f>
        <v>189</v>
      </c>
      <c r="M61" s="6">
        <f>IFERROR(VLOOKUP(A61,JULY2022,2,FALSE),0)</f>
        <v>151</v>
      </c>
      <c r="N61" s="6">
        <f>IFERROR(VLOOKUP(A61,TWELVEMO,4,FALSE),0)</f>
        <v>1679</v>
      </c>
      <c r="O61" s="6">
        <f>IFERROR(VLOOKUP(A61,JULY2023,4,FALSE),0)</f>
        <v>169</v>
      </c>
      <c r="P61" s="6">
        <f>IFERROR(VLOOKUP(A61,JUNE2023,4,FALSE),0)</f>
        <v>91</v>
      </c>
      <c r="Q61" s="6">
        <f>IFERROR(VLOOKUP(A61,MAYMAY2023,4,FALSE),0)</f>
        <v>152</v>
      </c>
      <c r="R61" s="6">
        <f>IFERROR(VLOOKUP(A61,JULY2022,4,FALSE),0)</f>
        <v>132</v>
      </c>
      <c r="S61" s="14">
        <f>E61/J61</f>
        <v>8.7421500000000005</v>
      </c>
      <c r="T61" s="14">
        <f>H61/M61</f>
        <v>10.001920529801325</v>
      </c>
    </row>
    <row r="62" spans="1:20" x14ac:dyDescent="0.25">
      <c r="A62" s="8" t="s">
        <v>92</v>
      </c>
      <c r="B62" s="8" t="s">
        <v>32</v>
      </c>
      <c r="C62" s="12">
        <f>IFERROR(VLOOKUP(A62,TWELVEMO,12,FALSE),0)</f>
        <v>2274</v>
      </c>
      <c r="D62" s="7">
        <f>IFERROR(VLOOKUP(A62,TWELVEMO,11,FALSE),0)</f>
        <v>2835.18</v>
      </c>
      <c r="E62" s="7">
        <f>IFERROR(VLOOKUP(A62,JULY2023,11,FALSE),0)</f>
        <v>104.8</v>
      </c>
      <c r="F62" s="7">
        <f>IFERROR(VLOOKUP(A62,JUNE2023,11,FALSE),0)</f>
        <v>140.72</v>
      </c>
      <c r="G62" s="7">
        <f>IFERROR(VLOOKUP(A62,MAYMAY2023,11,FALSE),0)</f>
        <v>215.58</v>
      </c>
      <c r="H62" s="7">
        <f>IFERROR(VLOOKUP(A62,JULY2022,11,FALSE),0)</f>
        <v>290.77999999999997</v>
      </c>
      <c r="I62" s="6">
        <f>IFERROR(VLOOKUP(A62,TWELVEMO,2,FALSE),0)</f>
        <v>277</v>
      </c>
      <c r="J62" s="6">
        <f>IFERROR(VLOOKUP(A62,JULY2023,2,FALSE),0)</f>
        <v>10</v>
      </c>
      <c r="K62" s="6">
        <f>IFERROR(VLOOKUP(A62,JUNE2023,2,FALSE),0)</f>
        <v>14</v>
      </c>
      <c r="L62" s="6">
        <f>IFERROR(VLOOKUP(A62,MAYMAY2023,2,FALSE),0)</f>
        <v>20</v>
      </c>
      <c r="M62" s="6">
        <f>IFERROR(VLOOKUP(A62,JULY2022,2,FALSE),0)</f>
        <v>29</v>
      </c>
      <c r="N62" s="6">
        <f>IFERROR(VLOOKUP(A62,TWELVEMO,4,FALSE),0)</f>
        <v>116</v>
      </c>
      <c r="O62" s="6">
        <f>IFERROR(VLOOKUP(A62,JULY2023,4,FALSE),0)</f>
        <v>4</v>
      </c>
      <c r="P62" s="6">
        <f>IFERROR(VLOOKUP(A62,JUNE2023,4,FALSE),0)</f>
        <v>5</v>
      </c>
      <c r="Q62" s="6">
        <f>IFERROR(VLOOKUP(A62,MAYMAY2023,4,FALSE),0)</f>
        <v>12</v>
      </c>
      <c r="R62" s="6">
        <f>IFERROR(VLOOKUP(A62,JULY2022,4,FALSE),0)</f>
        <v>14</v>
      </c>
      <c r="S62" s="14">
        <f>E62/J62</f>
        <v>10.48</v>
      </c>
      <c r="T62" s="14">
        <f>H62/M62</f>
        <v>10.026896551724137</v>
      </c>
    </row>
    <row r="63" spans="1:20" x14ac:dyDescent="0.25">
      <c r="A63" s="8" t="s">
        <v>93</v>
      </c>
      <c r="B63" s="8" t="s">
        <v>32</v>
      </c>
      <c r="C63" s="12">
        <f>IFERROR(VLOOKUP(A63,TWELVEMO,12,FALSE),0)</f>
        <v>6383</v>
      </c>
      <c r="D63" s="7">
        <f>IFERROR(VLOOKUP(A63,TWELVEMO,11,FALSE),0)</f>
        <v>2812.65</v>
      </c>
      <c r="E63" s="7">
        <f>IFERROR(VLOOKUP(A63,JULY2023,11,FALSE),0)</f>
        <v>179.2</v>
      </c>
      <c r="F63" s="7">
        <f>IFERROR(VLOOKUP(A63,JUNE2023,11,FALSE),0)</f>
        <v>161.68</v>
      </c>
      <c r="G63" s="7">
        <f>IFERROR(VLOOKUP(A63,MAYMAY2023,11,FALSE),0)</f>
        <v>219.12</v>
      </c>
      <c r="H63" s="7">
        <f>IFERROR(VLOOKUP(A63,JULY2022,11,FALSE),0)</f>
        <v>501.02</v>
      </c>
      <c r="I63" s="6">
        <f>IFERROR(VLOOKUP(A63,TWELVEMO,2,FALSE),0)</f>
        <v>281</v>
      </c>
      <c r="J63" s="6">
        <f>IFERROR(VLOOKUP(A63,JULY2023,2,FALSE),0)</f>
        <v>18</v>
      </c>
      <c r="K63" s="6">
        <f>IFERROR(VLOOKUP(A63,JUNE2023,2,FALSE),0)</f>
        <v>18</v>
      </c>
      <c r="L63" s="6">
        <f>IFERROR(VLOOKUP(A63,MAYMAY2023,2,FALSE),0)</f>
        <v>22</v>
      </c>
      <c r="M63" s="6">
        <f>IFERROR(VLOOKUP(A63,JULY2022,2,FALSE),0)</f>
        <v>49</v>
      </c>
      <c r="N63" s="6">
        <f>IFERROR(VLOOKUP(A63,TWELVEMO,4,FALSE),0)</f>
        <v>242</v>
      </c>
      <c r="O63" s="6">
        <f>IFERROR(VLOOKUP(A63,JULY2023,4,FALSE),0)</f>
        <v>11</v>
      </c>
      <c r="P63" s="6">
        <f>IFERROR(VLOOKUP(A63,JUNE2023,4,FALSE),0)</f>
        <v>15</v>
      </c>
      <c r="Q63" s="6">
        <f>IFERROR(VLOOKUP(A63,MAYMAY2023,4,FALSE),0)</f>
        <v>21</v>
      </c>
      <c r="R63" s="6">
        <f>IFERROR(VLOOKUP(A63,JULY2022,4,FALSE),0)</f>
        <v>38</v>
      </c>
      <c r="S63" s="14">
        <f>E63/J63</f>
        <v>9.9555555555555557</v>
      </c>
      <c r="T63" s="14">
        <f>H63/M63</f>
        <v>10.224897959183673</v>
      </c>
    </row>
    <row r="64" spans="1:20" x14ac:dyDescent="0.25">
      <c r="A64" s="8" t="s">
        <v>94</v>
      </c>
      <c r="B64" s="8" t="s">
        <v>32</v>
      </c>
      <c r="C64" s="12">
        <f>IFERROR(VLOOKUP(A64,TWELVEMO,12,FALSE),0)</f>
        <v>4672</v>
      </c>
      <c r="D64" s="7">
        <f>IFERROR(VLOOKUP(A64,TWELVEMO,11,FALSE),0)</f>
        <v>9707.7199999999993</v>
      </c>
      <c r="E64" s="7">
        <f>IFERROR(VLOOKUP(A64,JULY2023,11,FALSE),0)</f>
        <v>899.93</v>
      </c>
      <c r="F64" s="7">
        <f>IFERROR(VLOOKUP(A64,JUNE2023,11,FALSE),0)</f>
        <v>983.31</v>
      </c>
      <c r="G64" s="7">
        <f>IFERROR(VLOOKUP(A64,MAYMAY2023,11,FALSE),0)</f>
        <v>937.66</v>
      </c>
      <c r="H64" s="7">
        <f>IFERROR(VLOOKUP(A64,JULY2022,11,FALSE),0)</f>
        <v>761.09</v>
      </c>
      <c r="I64" s="6">
        <f>IFERROR(VLOOKUP(A64,TWELVEMO,2,FALSE),0)</f>
        <v>903</v>
      </c>
      <c r="J64" s="6">
        <f>IFERROR(VLOOKUP(A64,JULY2023,2,FALSE),0)</f>
        <v>83</v>
      </c>
      <c r="K64" s="6">
        <f>IFERROR(VLOOKUP(A64,JUNE2023,2,FALSE),0)</f>
        <v>91</v>
      </c>
      <c r="L64" s="6">
        <f>IFERROR(VLOOKUP(A64,MAYMAY2023,2,FALSE),0)</f>
        <v>89</v>
      </c>
      <c r="M64" s="6">
        <f>IFERROR(VLOOKUP(A64,JULY2022,2,FALSE),0)</f>
        <v>74</v>
      </c>
      <c r="N64" s="6">
        <f>IFERROR(VLOOKUP(A64,TWELVEMO,4,FALSE),0)</f>
        <v>753</v>
      </c>
      <c r="O64" s="6">
        <f>IFERROR(VLOOKUP(A64,JULY2023,4,FALSE),0)</f>
        <v>54</v>
      </c>
      <c r="P64" s="6">
        <f>IFERROR(VLOOKUP(A64,JUNE2023,4,FALSE),0)</f>
        <v>76</v>
      </c>
      <c r="Q64" s="6">
        <f>IFERROR(VLOOKUP(A64,MAYMAY2023,4,FALSE),0)</f>
        <v>72</v>
      </c>
      <c r="R64" s="6">
        <f>IFERROR(VLOOKUP(A64,JULY2022,4,FALSE),0)</f>
        <v>61</v>
      </c>
      <c r="S64" s="14">
        <f>E64/J64</f>
        <v>10.842530120481927</v>
      </c>
      <c r="T64" s="14">
        <f>H64/M64</f>
        <v>10.285</v>
      </c>
    </row>
    <row r="65" spans="1:20" x14ac:dyDescent="0.25">
      <c r="A65" s="8" t="s">
        <v>95</v>
      </c>
      <c r="B65" s="8" t="s">
        <v>32</v>
      </c>
      <c r="C65" s="12">
        <f>IFERROR(VLOOKUP(A65,TWELVEMO,12,FALSE),0)</f>
        <v>6980</v>
      </c>
      <c r="D65" s="7">
        <f>IFERROR(VLOOKUP(A65,TWELVEMO,11,FALSE),0)</f>
        <v>5044.16</v>
      </c>
      <c r="E65" s="7">
        <f>IFERROR(VLOOKUP(A65,JULY2023,11,FALSE),0)</f>
        <v>546.24</v>
      </c>
      <c r="F65" s="7">
        <f>IFERROR(VLOOKUP(A65,JUNE2023,11,FALSE),0)</f>
        <v>382.38</v>
      </c>
      <c r="G65" s="7">
        <f>IFERROR(VLOOKUP(A65,MAYMAY2023,11,FALSE),0)</f>
        <v>428.35</v>
      </c>
      <c r="H65" s="7">
        <f>IFERROR(VLOOKUP(A65,JULY2022,11,FALSE),0)</f>
        <v>319.38</v>
      </c>
      <c r="I65" s="6">
        <f>IFERROR(VLOOKUP(A65,TWELVEMO,2,FALSE),0)</f>
        <v>438</v>
      </c>
      <c r="J65" s="6">
        <f>IFERROR(VLOOKUP(A65,JULY2023,2,FALSE),0)</f>
        <v>38</v>
      </c>
      <c r="K65" s="6">
        <f>IFERROR(VLOOKUP(A65,JUNE2023,2,FALSE),0)</f>
        <v>31</v>
      </c>
      <c r="L65" s="6">
        <f>IFERROR(VLOOKUP(A65,MAYMAY2023,2,FALSE),0)</f>
        <v>30</v>
      </c>
      <c r="M65" s="6">
        <f>IFERROR(VLOOKUP(A65,JULY2022,2,FALSE),0)</f>
        <v>31</v>
      </c>
      <c r="N65" s="6">
        <f>IFERROR(VLOOKUP(A65,TWELVEMO,4,FALSE),0)</f>
        <v>169</v>
      </c>
      <c r="O65" s="6">
        <f>IFERROR(VLOOKUP(A65,JULY2023,4,FALSE),0)</f>
        <v>27</v>
      </c>
      <c r="P65" s="6">
        <f>IFERROR(VLOOKUP(A65,JUNE2023,4,FALSE),0)</f>
        <v>12</v>
      </c>
      <c r="Q65" s="6">
        <f>IFERROR(VLOOKUP(A65,MAYMAY2023,4,FALSE),0)</f>
        <v>20</v>
      </c>
      <c r="R65" s="6">
        <f>IFERROR(VLOOKUP(A65,JULY2022,4,FALSE),0)</f>
        <v>8</v>
      </c>
      <c r="S65" s="14">
        <f>E65/J65</f>
        <v>14.374736842105264</v>
      </c>
      <c r="T65" s="14">
        <f>H65/M65</f>
        <v>10.30258064516129</v>
      </c>
    </row>
    <row r="66" spans="1:20" x14ac:dyDescent="0.25">
      <c r="A66" s="8" t="s">
        <v>96</v>
      </c>
      <c r="B66" s="8" t="s">
        <v>32</v>
      </c>
      <c r="C66" s="12">
        <f>IFERROR(VLOOKUP(A66,TWELVEMO,12,FALSE),0)</f>
        <v>3005</v>
      </c>
      <c r="D66" s="7">
        <f>IFERROR(VLOOKUP(A66,TWELVEMO,11,FALSE),0)</f>
        <v>6795.64</v>
      </c>
      <c r="E66" s="7">
        <f>IFERROR(VLOOKUP(A66,JULY2023,11,FALSE),0)</f>
        <v>510.26</v>
      </c>
      <c r="F66" s="7">
        <f>IFERROR(VLOOKUP(A66,JUNE2023,11,FALSE),0)</f>
        <v>213.68</v>
      </c>
      <c r="G66" s="7">
        <f>IFERROR(VLOOKUP(A66,MAYMAY2023,11,FALSE),0)</f>
        <v>300.57</v>
      </c>
      <c r="H66" s="7">
        <f>IFERROR(VLOOKUP(A66,JULY2022,11,FALSE),0)</f>
        <v>894.3</v>
      </c>
      <c r="I66" s="6">
        <f>IFERROR(VLOOKUP(A66,TWELVEMO,2,FALSE),0)</f>
        <v>547</v>
      </c>
      <c r="J66" s="6">
        <f>IFERROR(VLOOKUP(A66,JULY2023,2,FALSE),0)</f>
        <v>37</v>
      </c>
      <c r="K66" s="6">
        <f>IFERROR(VLOOKUP(A66,JUNE2023,2,FALSE),0)</f>
        <v>16</v>
      </c>
      <c r="L66" s="6">
        <f>IFERROR(VLOOKUP(A66,MAYMAY2023,2,FALSE),0)</f>
        <v>22</v>
      </c>
      <c r="M66" s="6">
        <f>IFERROR(VLOOKUP(A66,JULY2022,2,FALSE),0)</f>
        <v>85</v>
      </c>
      <c r="N66" s="6">
        <f>IFERROR(VLOOKUP(A66,TWELVEMO,4,FALSE),0)</f>
        <v>318</v>
      </c>
      <c r="O66" s="6">
        <f>IFERROR(VLOOKUP(A66,JULY2023,4,FALSE),0)</f>
        <v>27</v>
      </c>
      <c r="P66" s="6">
        <f>IFERROR(VLOOKUP(A66,JUNE2023,4,FALSE),0)</f>
        <v>8</v>
      </c>
      <c r="Q66" s="6">
        <f>IFERROR(VLOOKUP(A66,MAYMAY2023,4,FALSE),0)</f>
        <v>15</v>
      </c>
      <c r="R66" s="6">
        <f>IFERROR(VLOOKUP(A66,JULY2022,4,FALSE),0)</f>
        <v>55</v>
      </c>
      <c r="S66" s="14">
        <f>E66/J66</f>
        <v>13.790810810810811</v>
      </c>
      <c r="T66" s="14">
        <f>H66/M66</f>
        <v>10.521176470588236</v>
      </c>
    </row>
    <row r="67" spans="1:20" x14ac:dyDescent="0.25">
      <c r="A67" s="8" t="s">
        <v>97</v>
      </c>
      <c r="B67" s="8" t="s">
        <v>32</v>
      </c>
      <c r="C67" s="12">
        <f>IFERROR(VLOOKUP(A67,TWELVEMO,12,FALSE),0)</f>
        <v>3061</v>
      </c>
      <c r="D67" s="7">
        <f>IFERROR(VLOOKUP(A67,TWELVEMO,11,FALSE),0)</f>
        <v>2426.12</v>
      </c>
      <c r="E67" s="7">
        <f>IFERROR(VLOOKUP(A67,JULY2023,11,FALSE),0)</f>
        <v>299.52</v>
      </c>
      <c r="F67" s="7">
        <f>IFERROR(VLOOKUP(A67,JUNE2023,11,FALSE),0)</f>
        <v>331.54</v>
      </c>
      <c r="G67" s="7">
        <f>IFERROR(VLOOKUP(A67,MAYMAY2023,11,FALSE),0)</f>
        <v>274.54000000000002</v>
      </c>
      <c r="H67" s="7">
        <f>IFERROR(VLOOKUP(A67,JULY2022,11,FALSE),0)</f>
        <v>271.5</v>
      </c>
      <c r="I67" s="6">
        <f>IFERROR(VLOOKUP(A67,TWELVEMO,2,FALSE),0)</f>
        <v>199</v>
      </c>
      <c r="J67" s="6">
        <f>IFERROR(VLOOKUP(A67,JULY2023,2,FALSE),0)</f>
        <v>24</v>
      </c>
      <c r="K67" s="6">
        <f>IFERROR(VLOOKUP(A67,JUNE2023,2,FALSE),0)</f>
        <v>26</v>
      </c>
      <c r="L67" s="6">
        <f>IFERROR(VLOOKUP(A67,MAYMAY2023,2,FALSE),0)</f>
        <v>24</v>
      </c>
      <c r="M67" s="6">
        <f>IFERROR(VLOOKUP(A67,JULY2022,2,FALSE),0)</f>
        <v>25</v>
      </c>
      <c r="N67" s="6">
        <f>IFERROR(VLOOKUP(A67,TWELVEMO,4,FALSE),0)</f>
        <v>135</v>
      </c>
      <c r="O67" s="6">
        <f>IFERROR(VLOOKUP(A67,JULY2023,4,FALSE),0)</f>
        <v>16</v>
      </c>
      <c r="P67" s="6">
        <f>IFERROR(VLOOKUP(A67,JUNE2023,4,FALSE),0)</f>
        <v>19</v>
      </c>
      <c r="Q67" s="6">
        <f>IFERROR(VLOOKUP(A67,MAYMAY2023,4,FALSE),0)</f>
        <v>14</v>
      </c>
      <c r="R67" s="6">
        <f>IFERROR(VLOOKUP(A67,JULY2022,4,FALSE),0)</f>
        <v>12</v>
      </c>
      <c r="S67" s="14">
        <f>E67/J67</f>
        <v>12.479999999999999</v>
      </c>
      <c r="T67" s="14">
        <f>H67/M67</f>
        <v>10.86</v>
      </c>
    </row>
    <row r="68" spans="1:20" x14ac:dyDescent="0.25">
      <c r="A68" s="8" t="s">
        <v>98</v>
      </c>
      <c r="B68" s="8" t="s">
        <v>32</v>
      </c>
      <c r="C68" s="12">
        <f>IFERROR(VLOOKUP(A68,TWELVEMO,12,FALSE),0)</f>
        <v>3015</v>
      </c>
      <c r="D68" s="7">
        <f>IFERROR(VLOOKUP(A68,TWELVEMO,11,FALSE),0)</f>
        <v>1917.26</v>
      </c>
      <c r="E68" s="7">
        <f>IFERROR(VLOOKUP(A68,JULY2023,11,FALSE),0)</f>
        <v>207.94</v>
      </c>
      <c r="F68" s="7">
        <f>IFERROR(VLOOKUP(A68,JUNE2023,11,FALSE),0)</f>
        <v>130.6</v>
      </c>
      <c r="G68" s="7">
        <f>IFERROR(VLOOKUP(A68,MAYMAY2023,11,FALSE),0)</f>
        <v>173.78</v>
      </c>
      <c r="H68" s="7">
        <f>IFERROR(VLOOKUP(A68,JULY2022,11,FALSE),0)</f>
        <v>250.54</v>
      </c>
      <c r="I68" s="6">
        <f>IFERROR(VLOOKUP(A68,TWELVEMO,2,FALSE),0)</f>
        <v>216</v>
      </c>
      <c r="J68" s="6">
        <f>IFERROR(VLOOKUP(A68,JULY2023,2,FALSE),0)</f>
        <v>24</v>
      </c>
      <c r="K68" s="6">
        <f>IFERROR(VLOOKUP(A68,JUNE2023,2,FALSE),0)</f>
        <v>18</v>
      </c>
      <c r="L68" s="6">
        <f>IFERROR(VLOOKUP(A68,MAYMAY2023,2,FALSE),0)</f>
        <v>20</v>
      </c>
      <c r="M68" s="6">
        <f>IFERROR(VLOOKUP(A68,JULY2022,2,FALSE),0)</f>
        <v>23</v>
      </c>
      <c r="N68" s="6">
        <f>IFERROR(VLOOKUP(A68,TWELVEMO,4,FALSE),0)</f>
        <v>187</v>
      </c>
      <c r="O68" s="6">
        <f>IFERROR(VLOOKUP(A68,JULY2023,4,FALSE),0)</f>
        <v>22</v>
      </c>
      <c r="P68" s="6">
        <f>IFERROR(VLOOKUP(A68,JUNE2023,4,FALSE),0)</f>
        <v>13</v>
      </c>
      <c r="Q68" s="6">
        <f>IFERROR(VLOOKUP(A68,MAYMAY2023,4,FALSE),0)</f>
        <v>13</v>
      </c>
      <c r="R68" s="6">
        <f>IFERROR(VLOOKUP(A68,JULY2022,4,FALSE),0)</f>
        <v>20</v>
      </c>
      <c r="S68" s="14">
        <f>E68/J68</f>
        <v>8.6641666666666666</v>
      </c>
      <c r="T68" s="14">
        <f>H68/M68</f>
        <v>10.89304347826087</v>
      </c>
    </row>
    <row r="69" spans="1:20" x14ac:dyDescent="0.25">
      <c r="A69" s="8" t="s">
        <v>99</v>
      </c>
      <c r="B69" s="8" t="s">
        <v>32</v>
      </c>
      <c r="C69" s="12">
        <f>IFERROR(VLOOKUP(A69,TWELVEMO,12,FALSE),0)</f>
        <v>1123</v>
      </c>
      <c r="D69" s="7">
        <f>IFERROR(VLOOKUP(A69,TWELVEMO,11,FALSE),0)</f>
        <v>40136.79</v>
      </c>
      <c r="E69" s="7">
        <f>IFERROR(VLOOKUP(A69,JULY2023,11,FALSE),0)</f>
        <v>2372.38</v>
      </c>
      <c r="F69" s="7">
        <f>IFERROR(VLOOKUP(A69,JUNE2023,11,FALSE),0)</f>
        <v>2228.2399999999998</v>
      </c>
      <c r="G69" s="7">
        <f>IFERROR(VLOOKUP(A69,MAYMAY2023,11,FALSE),0)</f>
        <v>2569.84</v>
      </c>
      <c r="H69" s="7">
        <f>IFERROR(VLOOKUP(A69,JULY2022,11,FALSE),0)</f>
        <v>4800.55</v>
      </c>
      <c r="I69" s="6">
        <f>IFERROR(VLOOKUP(A69,TWELVEMO,2,FALSE),0)</f>
        <v>3827</v>
      </c>
      <c r="J69" s="6">
        <f>IFERROR(VLOOKUP(A69,JULY2023,2,FALSE),0)</f>
        <v>247</v>
      </c>
      <c r="K69" s="6">
        <f>IFERROR(VLOOKUP(A69,JUNE2023,2,FALSE),0)</f>
        <v>234</v>
      </c>
      <c r="L69" s="6">
        <f>IFERROR(VLOOKUP(A69,MAYMAY2023,2,FALSE),0)</f>
        <v>267</v>
      </c>
      <c r="M69" s="6">
        <f>IFERROR(VLOOKUP(A69,JULY2022,2,FALSE),0)</f>
        <v>439</v>
      </c>
      <c r="N69" s="6">
        <f>IFERROR(VLOOKUP(A69,TWELVEMO,4,FALSE),0)</f>
        <v>3523</v>
      </c>
      <c r="O69" s="6">
        <f>IFERROR(VLOOKUP(A69,JULY2023,4,FALSE),0)</f>
        <v>226</v>
      </c>
      <c r="P69" s="6">
        <f>IFERROR(VLOOKUP(A69,JUNE2023,4,FALSE),0)</f>
        <v>214</v>
      </c>
      <c r="Q69" s="6">
        <f>IFERROR(VLOOKUP(A69,MAYMAY2023,4,FALSE),0)</f>
        <v>245</v>
      </c>
      <c r="R69" s="6">
        <f>IFERROR(VLOOKUP(A69,JULY2022,4,FALSE),0)</f>
        <v>424</v>
      </c>
      <c r="S69" s="14">
        <f>E69/J69</f>
        <v>9.6047773279352224</v>
      </c>
      <c r="T69" s="14">
        <f>H69/M69</f>
        <v>10.935193621867882</v>
      </c>
    </row>
    <row r="70" spans="1:20" x14ac:dyDescent="0.25">
      <c r="A70" s="8" t="s">
        <v>100</v>
      </c>
      <c r="B70" s="8" t="s">
        <v>32</v>
      </c>
      <c r="C70" s="12">
        <f>IFERROR(VLOOKUP(A70,TWELVEMO,12,FALSE),0)</f>
        <v>4695</v>
      </c>
      <c r="D70" s="7">
        <f>IFERROR(VLOOKUP(A70,TWELVEMO,11,FALSE),0)</f>
        <v>11267.29</v>
      </c>
      <c r="E70" s="7">
        <f>IFERROR(VLOOKUP(A70,JULY2023,11,FALSE),0)</f>
        <v>1044.1500000000001</v>
      </c>
      <c r="F70" s="7">
        <f>IFERROR(VLOOKUP(A70,JUNE2023,11,FALSE),0)</f>
        <v>1306.6600000000001</v>
      </c>
      <c r="G70" s="7">
        <f>IFERROR(VLOOKUP(A70,MAYMAY2023,11,FALSE),0)</f>
        <v>1687.12</v>
      </c>
      <c r="H70" s="7">
        <f>IFERROR(VLOOKUP(A70,JULY2022,11,FALSE),0)</f>
        <v>1993.32</v>
      </c>
      <c r="I70" s="6">
        <f>IFERROR(VLOOKUP(A70,TWELVEMO,2,FALSE),0)</f>
        <v>1021</v>
      </c>
      <c r="J70" s="6">
        <f>IFERROR(VLOOKUP(A70,JULY2023,2,FALSE),0)</f>
        <v>96</v>
      </c>
      <c r="K70" s="6">
        <f>IFERROR(VLOOKUP(A70,JUNE2023,2,FALSE),0)</f>
        <v>120</v>
      </c>
      <c r="L70" s="6">
        <f>IFERROR(VLOOKUP(A70,MAYMAY2023,2,FALSE),0)</f>
        <v>153</v>
      </c>
      <c r="M70" s="6">
        <f>IFERROR(VLOOKUP(A70,JULY2022,2,FALSE),0)</f>
        <v>182</v>
      </c>
      <c r="N70" s="6">
        <f>IFERROR(VLOOKUP(A70,TWELVEMO,4,FALSE),0)</f>
        <v>801</v>
      </c>
      <c r="O70" s="6">
        <f>IFERROR(VLOOKUP(A70,JULY2023,4,FALSE),0)</f>
        <v>81</v>
      </c>
      <c r="P70" s="6">
        <f>IFERROR(VLOOKUP(A70,JUNE2023,4,FALSE),0)</f>
        <v>83</v>
      </c>
      <c r="Q70" s="6">
        <f>IFERROR(VLOOKUP(A70,MAYMAY2023,4,FALSE),0)</f>
        <v>124</v>
      </c>
      <c r="R70" s="6">
        <f>IFERROR(VLOOKUP(A70,JULY2022,4,FALSE),0)</f>
        <v>157</v>
      </c>
      <c r="S70" s="14">
        <f>E70/J70</f>
        <v>10.8765625</v>
      </c>
      <c r="T70" s="14">
        <f>H70/M70</f>
        <v>10.952307692307691</v>
      </c>
    </row>
    <row r="71" spans="1:20" x14ac:dyDescent="0.25">
      <c r="A71" s="8" t="s">
        <v>101</v>
      </c>
      <c r="B71" s="8" t="s">
        <v>32</v>
      </c>
      <c r="C71" s="12">
        <f>IFERROR(VLOOKUP(A71,TWELVEMO,12,FALSE),0)</f>
        <v>19371</v>
      </c>
      <c r="D71" s="7">
        <f>IFERROR(VLOOKUP(A71,TWELVEMO,11,FALSE),0)</f>
        <v>796.84</v>
      </c>
      <c r="E71" s="7">
        <f>IFERROR(VLOOKUP(A71,JULY2023,11,FALSE),0)</f>
        <v>73.8</v>
      </c>
      <c r="F71" s="7">
        <f>IFERROR(VLOOKUP(A71,JUNE2023,11,FALSE),0)</f>
        <v>155.56</v>
      </c>
      <c r="G71" s="7">
        <f>IFERROR(VLOOKUP(A71,MAYMAY2023,11,FALSE),0)</f>
        <v>139.6</v>
      </c>
      <c r="H71" s="7">
        <f>IFERROR(VLOOKUP(A71,JULY2022,11,FALSE),0)</f>
        <v>76.86</v>
      </c>
      <c r="I71" s="6">
        <f>IFERROR(VLOOKUP(A71,TWELVEMO,2,FALSE),0)</f>
        <v>110</v>
      </c>
      <c r="J71" s="6">
        <f>IFERROR(VLOOKUP(A71,JULY2023,2,FALSE),0)</f>
        <v>10</v>
      </c>
      <c r="K71" s="6">
        <f>IFERROR(VLOOKUP(A71,JUNE2023,2,FALSE),0)</f>
        <v>22</v>
      </c>
      <c r="L71" s="6">
        <f>IFERROR(VLOOKUP(A71,MAYMAY2023,2,FALSE),0)</f>
        <v>20</v>
      </c>
      <c r="M71" s="6">
        <f>IFERROR(VLOOKUP(A71,JULY2022,2,FALSE),0)</f>
        <v>7</v>
      </c>
      <c r="N71" s="6">
        <f>IFERROR(VLOOKUP(A71,TWELVEMO,4,FALSE),0)</f>
        <v>0</v>
      </c>
      <c r="O71" s="6">
        <f>IFERROR(VLOOKUP(A71,JULY2023,4,FALSE),0)</f>
        <v>0</v>
      </c>
      <c r="P71" s="6">
        <f>IFERROR(VLOOKUP(A71,JUNE2023,4,FALSE),0)</f>
        <v>0</v>
      </c>
      <c r="Q71" s="6">
        <f>IFERROR(VLOOKUP(A71,MAYMAY2023,4,FALSE),0)</f>
        <v>0</v>
      </c>
      <c r="R71" s="6">
        <f>IFERROR(VLOOKUP(A71,JULY2022,4,FALSE),0)</f>
        <v>0</v>
      </c>
      <c r="S71" s="14">
        <f>E71/J71</f>
        <v>7.38</v>
      </c>
      <c r="T71" s="14">
        <f>H71/M71</f>
        <v>10.98</v>
      </c>
    </row>
    <row r="72" spans="1:20" x14ac:dyDescent="0.25">
      <c r="A72" s="8" t="s">
        <v>102</v>
      </c>
      <c r="B72" s="8" t="s">
        <v>32</v>
      </c>
      <c r="C72" s="12">
        <f>IFERROR(VLOOKUP(A72,TWELVEMO,12,FALSE),0)</f>
        <v>865</v>
      </c>
      <c r="D72" s="7">
        <f>IFERROR(VLOOKUP(A72,TWELVEMO,11,FALSE),0)</f>
        <v>1915.52</v>
      </c>
      <c r="E72" s="7">
        <f>IFERROR(VLOOKUP(A72,JULY2023,11,FALSE),0)</f>
        <v>109.8</v>
      </c>
      <c r="F72" s="7">
        <f>IFERROR(VLOOKUP(A72,JUNE2023,11,FALSE),0)</f>
        <v>233.03</v>
      </c>
      <c r="G72" s="7">
        <f>IFERROR(VLOOKUP(A72,MAYMAY2023,11,FALSE),0)</f>
        <v>189.3</v>
      </c>
      <c r="H72" s="7">
        <f>IFERROR(VLOOKUP(A72,JULY2022,11,FALSE),0)</f>
        <v>252.54</v>
      </c>
      <c r="I72" s="6">
        <f>IFERROR(VLOOKUP(A72,TWELVEMO,2,FALSE),0)</f>
        <v>173</v>
      </c>
      <c r="J72" s="6">
        <f>IFERROR(VLOOKUP(A72,JULY2023,2,FALSE),0)</f>
        <v>10</v>
      </c>
      <c r="K72" s="6">
        <f>IFERROR(VLOOKUP(A72,JUNE2023,2,FALSE),0)</f>
        <v>21</v>
      </c>
      <c r="L72" s="6">
        <f>IFERROR(VLOOKUP(A72,MAYMAY2023,2,FALSE),0)</f>
        <v>17</v>
      </c>
      <c r="M72" s="6">
        <f>IFERROR(VLOOKUP(A72,JULY2022,2,FALSE),0)</f>
        <v>23</v>
      </c>
      <c r="N72" s="6">
        <f>IFERROR(VLOOKUP(A72,TWELVEMO,4,FALSE),0)</f>
        <v>144</v>
      </c>
      <c r="O72" s="6">
        <f>IFERROR(VLOOKUP(A72,JULY2023,4,FALSE),0)</f>
        <v>3</v>
      </c>
      <c r="P72" s="6">
        <f>IFERROR(VLOOKUP(A72,JUNE2023,4,FALSE),0)</f>
        <v>20</v>
      </c>
      <c r="Q72" s="6">
        <f>IFERROR(VLOOKUP(A72,MAYMAY2023,4,FALSE),0)</f>
        <v>15</v>
      </c>
      <c r="R72" s="6">
        <f>IFERROR(VLOOKUP(A72,JULY2022,4,FALSE),0)</f>
        <v>21</v>
      </c>
      <c r="S72" s="14">
        <f>E72/J72</f>
        <v>10.98</v>
      </c>
      <c r="T72" s="14">
        <f>H72/M72</f>
        <v>10.98</v>
      </c>
    </row>
    <row r="73" spans="1:20" x14ac:dyDescent="0.25">
      <c r="A73" s="8" t="s">
        <v>103</v>
      </c>
      <c r="B73" s="8" t="s">
        <v>32</v>
      </c>
      <c r="C73" s="12">
        <f>IFERROR(VLOOKUP(A73,TWELVEMO,12,FALSE),0)</f>
        <v>2305</v>
      </c>
      <c r="D73" s="7">
        <f>IFERROR(VLOOKUP(A73,TWELVEMO,11,FALSE),0)</f>
        <v>164.7</v>
      </c>
      <c r="E73" s="7">
        <f>IFERROR(VLOOKUP(A73,JULY2023,11,FALSE),0)</f>
        <v>10.98</v>
      </c>
      <c r="F73" s="7">
        <f>IFERROR(VLOOKUP(A73,JUNE2023,11,FALSE),0)</f>
        <v>21.96</v>
      </c>
      <c r="G73" s="7">
        <f>IFERROR(VLOOKUP(A73,MAYMAY2023,11,FALSE),0)</f>
        <v>21.96</v>
      </c>
      <c r="H73" s="7">
        <f>IFERROR(VLOOKUP(A73,JULY2022,11,FALSE),0)</f>
        <v>10.98</v>
      </c>
      <c r="I73" s="6">
        <f>IFERROR(VLOOKUP(A73,TWELVEMO,2,FALSE),0)</f>
        <v>15</v>
      </c>
      <c r="J73" s="6">
        <f>IFERROR(VLOOKUP(A73,JULY2023,2,FALSE),0)</f>
        <v>1</v>
      </c>
      <c r="K73" s="6">
        <f>IFERROR(VLOOKUP(A73,JUNE2023,2,FALSE),0)</f>
        <v>2</v>
      </c>
      <c r="L73" s="6">
        <f>IFERROR(VLOOKUP(A73,MAYMAY2023,2,FALSE),0)</f>
        <v>2</v>
      </c>
      <c r="M73" s="6">
        <f>IFERROR(VLOOKUP(A73,JULY2022,2,FALSE),0)</f>
        <v>1</v>
      </c>
      <c r="N73" s="6">
        <f>IFERROR(VLOOKUP(A73,TWELVEMO,4,FALSE),0)</f>
        <v>0</v>
      </c>
      <c r="O73" s="6">
        <f>IFERROR(VLOOKUP(A73,JULY2023,4,FALSE),0)</f>
        <v>0</v>
      </c>
      <c r="P73" s="6">
        <f>IFERROR(VLOOKUP(A73,JUNE2023,4,FALSE),0)</f>
        <v>0</v>
      </c>
      <c r="Q73" s="6">
        <f>IFERROR(VLOOKUP(A73,MAYMAY2023,4,FALSE),0)</f>
        <v>0</v>
      </c>
      <c r="R73" s="6">
        <f>IFERROR(VLOOKUP(A73,JULY2022,4,FALSE),0)</f>
        <v>0</v>
      </c>
      <c r="S73" s="14">
        <f>E73/J73</f>
        <v>10.98</v>
      </c>
      <c r="T73" s="14">
        <f>H73/M73</f>
        <v>10.98</v>
      </c>
    </row>
    <row r="74" spans="1:20" x14ac:dyDescent="0.25">
      <c r="A74" s="8" t="s">
        <v>104</v>
      </c>
      <c r="B74" s="8" t="s">
        <v>32</v>
      </c>
      <c r="C74" s="12">
        <f>IFERROR(VLOOKUP(A74,TWELVEMO,12,FALSE),0)</f>
        <v>4465</v>
      </c>
      <c r="D74" s="7">
        <f>IFERROR(VLOOKUP(A74,TWELVEMO,11,FALSE),0)</f>
        <v>1353.68</v>
      </c>
      <c r="E74" s="7">
        <f>IFERROR(VLOOKUP(A74,JULY2023,11,FALSE),0)</f>
        <v>139.76</v>
      </c>
      <c r="F74" s="7">
        <f>IFERROR(VLOOKUP(A74,JUNE2023,11,FALSE),0)</f>
        <v>115.8</v>
      </c>
      <c r="G74" s="7">
        <f>IFERROR(VLOOKUP(A74,MAYMAY2023,11,FALSE),0)</f>
        <v>83.86</v>
      </c>
      <c r="H74" s="7">
        <f>IFERROR(VLOOKUP(A74,JULY2022,11,FALSE),0)</f>
        <v>99.82</v>
      </c>
      <c r="I74" s="6">
        <f>IFERROR(VLOOKUP(A74,TWELVEMO,2,FALSE),0)</f>
        <v>118</v>
      </c>
      <c r="J74" s="6">
        <f>IFERROR(VLOOKUP(A74,JULY2023,2,FALSE),0)</f>
        <v>12</v>
      </c>
      <c r="K74" s="6">
        <f>IFERROR(VLOOKUP(A74,JUNE2023,2,FALSE),0)</f>
        <v>10</v>
      </c>
      <c r="L74" s="6">
        <f>IFERROR(VLOOKUP(A74,MAYMAY2023,2,FALSE),0)</f>
        <v>7</v>
      </c>
      <c r="M74" s="6">
        <f>IFERROR(VLOOKUP(A74,JULY2022,2,FALSE),0)</f>
        <v>9</v>
      </c>
      <c r="N74" s="6">
        <f>IFERROR(VLOOKUP(A74,TWELVEMO,4,FALSE),0)</f>
        <v>0</v>
      </c>
      <c r="O74" s="6">
        <f>IFERROR(VLOOKUP(A74,JULY2023,4,FALSE),0)</f>
        <v>0</v>
      </c>
      <c r="P74" s="6">
        <f>IFERROR(VLOOKUP(A74,JUNE2023,4,FALSE),0)</f>
        <v>0</v>
      </c>
      <c r="Q74" s="6">
        <f>IFERROR(VLOOKUP(A74,MAYMAY2023,4,FALSE),0)</f>
        <v>0</v>
      </c>
      <c r="R74" s="6">
        <f>IFERROR(VLOOKUP(A74,JULY2022,4,FALSE),0)</f>
        <v>0</v>
      </c>
      <c r="S74" s="14">
        <f>E74/J74</f>
        <v>11.646666666666667</v>
      </c>
      <c r="T74" s="14">
        <f>H74/M74</f>
        <v>11.091111111111111</v>
      </c>
    </row>
    <row r="75" spans="1:20" x14ac:dyDescent="0.25">
      <c r="A75" s="8" t="s">
        <v>105</v>
      </c>
      <c r="B75" s="8" t="s">
        <v>32</v>
      </c>
      <c r="C75" s="12">
        <f>IFERROR(VLOOKUP(A75,TWELVEMO,12,FALSE),0)</f>
        <v>6622</v>
      </c>
      <c r="D75" s="7">
        <f>IFERROR(VLOOKUP(A75,TWELVEMO,11,FALSE),0)</f>
        <v>4827.8900000000003</v>
      </c>
      <c r="E75" s="7">
        <f>IFERROR(VLOOKUP(A75,JULY2023,11,FALSE),0)</f>
        <v>346.79</v>
      </c>
      <c r="F75" s="7">
        <f>IFERROR(VLOOKUP(A75,JUNE2023,11,FALSE),0)</f>
        <v>522.44000000000005</v>
      </c>
      <c r="G75" s="7">
        <f>IFERROR(VLOOKUP(A75,MAYMAY2023,11,FALSE),0)</f>
        <v>320.44</v>
      </c>
      <c r="H75" s="7">
        <f>IFERROR(VLOOKUP(A75,JULY2022,11,FALSE),0)</f>
        <v>548.02</v>
      </c>
      <c r="I75" s="6">
        <f>IFERROR(VLOOKUP(A75,TWELVEMO,2,FALSE),0)</f>
        <v>417</v>
      </c>
      <c r="J75" s="6">
        <f>IFERROR(VLOOKUP(A75,JULY2023,2,FALSE),0)</f>
        <v>31</v>
      </c>
      <c r="K75" s="6">
        <f>IFERROR(VLOOKUP(A75,JUNE2023,2,FALSE),0)</f>
        <v>47</v>
      </c>
      <c r="L75" s="6">
        <f>IFERROR(VLOOKUP(A75,MAYMAY2023,2,FALSE),0)</f>
        <v>28</v>
      </c>
      <c r="M75" s="6">
        <f>IFERROR(VLOOKUP(A75,JULY2022,2,FALSE),0)</f>
        <v>49</v>
      </c>
      <c r="N75" s="6">
        <f>IFERROR(VLOOKUP(A75,TWELVEMO,4,FALSE),0)</f>
        <v>325</v>
      </c>
      <c r="O75" s="6">
        <f>IFERROR(VLOOKUP(A75,JULY2023,4,FALSE),0)</f>
        <v>21</v>
      </c>
      <c r="P75" s="6">
        <f>IFERROR(VLOOKUP(A75,JUNE2023,4,FALSE),0)</f>
        <v>22</v>
      </c>
      <c r="Q75" s="6">
        <f>IFERROR(VLOOKUP(A75,MAYMAY2023,4,FALSE),0)</f>
        <v>19</v>
      </c>
      <c r="R75" s="6">
        <f>IFERROR(VLOOKUP(A75,JULY2022,4,FALSE),0)</f>
        <v>34</v>
      </c>
      <c r="S75" s="14">
        <f>E75/J75</f>
        <v>11.186774193548388</v>
      </c>
      <c r="T75" s="14">
        <f>H75/M75</f>
        <v>11.184081632653061</v>
      </c>
    </row>
    <row r="76" spans="1:20" x14ac:dyDescent="0.25">
      <c r="A76" s="8" t="s">
        <v>106</v>
      </c>
      <c r="B76" s="8" t="s">
        <v>32</v>
      </c>
      <c r="C76" s="12">
        <f>IFERROR(VLOOKUP(A76,TWELVEMO,12,FALSE),0)</f>
        <v>1714</v>
      </c>
      <c r="D76" s="7">
        <f>IFERROR(VLOOKUP(A76,TWELVEMO,11,FALSE),0)</f>
        <v>978.24</v>
      </c>
      <c r="E76" s="7">
        <f>IFERROR(VLOOKUP(A76,JULY2023,11,FALSE),0)</f>
        <v>46.92</v>
      </c>
      <c r="F76" s="7">
        <f>IFERROR(VLOOKUP(A76,JUNE2023,11,FALSE),0)</f>
        <v>24.96</v>
      </c>
      <c r="G76" s="7">
        <f>IFERROR(VLOOKUP(A76,MAYMAY2023,11,FALSE),0)</f>
        <v>10.98</v>
      </c>
      <c r="H76" s="7">
        <f>IFERROR(VLOOKUP(A76,JULY2022,11,FALSE),0)</f>
        <v>101.82</v>
      </c>
      <c r="I76" s="6">
        <f>IFERROR(VLOOKUP(A76,TWELVEMO,2,FALSE),0)</f>
        <v>88</v>
      </c>
      <c r="J76" s="6">
        <f>IFERROR(VLOOKUP(A76,JULY2023,2,FALSE),0)</f>
        <v>4</v>
      </c>
      <c r="K76" s="6">
        <f>IFERROR(VLOOKUP(A76,JUNE2023,2,FALSE),0)</f>
        <v>2</v>
      </c>
      <c r="L76" s="6">
        <f>IFERROR(VLOOKUP(A76,MAYMAY2023,2,FALSE),0)</f>
        <v>1</v>
      </c>
      <c r="M76" s="6">
        <f>IFERROR(VLOOKUP(A76,JULY2022,2,FALSE),0)</f>
        <v>9</v>
      </c>
      <c r="N76" s="6">
        <f>IFERROR(VLOOKUP(A76,TWELVEMO,4,FALSE),0)</f>
        <v>0</v>
      </c>
      <c r="O76" s="6">
        <f>IFERROR(VLOOKUP(A76,JULY2023,4,FALSE),0)</f>
        <v>0</v>
      </c>
      <c r="P76" s="6">
        <f>IFERROR(VLOOKUP(A76,JUNE2023,4,FALSE),0)</f>
        <v>0</v>
      </c>
      <c r="Q76" s="6">
        <f>IFERROR(VLOOKUP(A76,MAYMAY2023,4,FALSE),0)</f>
        <v>0</v>
      </c>
      <c r="R76" s="6">
        <f>IFERROR(VLOOKUP(A76,JULY2022,4,FALSE),0)</f>
        <v>0</v>
      </c>
      <c r="S76" s="14">
        <f>E76/J76</f>
        <v>11.73</v>
      </c>
      <c r="T76" s="14">
        <f>H76/M76</f>
        <v>11.313333333333333</v>
      </c>
    </row>
    <row r="77" spans="1:20" x14ac:dyDescent="0.25">
      <c r="A77" s="8" t="s">
        <v>107</v>
      </c>
      <c r="B77" s="8" t="s">
        <v>32</v>
      </c>
      <c r="C77" s="12">
        <f>IFERROR(VLOOKUP(A77,TWELVEMO,12,FALSE),0)</f>
        <v>4360</v>
      </c>
      <c r="D77" s="7">
        <f>IFERROR(VLOOKUP(A77,TWELVEMO,11,FALSE),0)</f>
        <v>2271.33</v>
      </c>
      <c r="E77" s="7">
        <f>IFERROR(VLOOKUP(A77,JULY2023,11,FALSE),0)</f>
        <v>151.74</v>
      </c>
      <c r="F77" s="7">
        <f>IFERROR(VLOOKUP(A77,JUNE2023,11,FALSE),0)</f>
        <v>155.74</v>
      </c>
      <c r="G77" s="7">
        <f>IFERROR(VLOOKUP(A77,MAYMAY2023,11,FALSE),0)</f>
        <v>227.62</v>
      </c>
      <c r="H77" s="7">
        <f>IFERROR(VLOOKUP(A77,JULY2022,11,FALSE),0)</f>
        <v>183.68</v>
      </c>
      <c r="I77" s="6">
        <f>IFERROR(VLOOKUP(A77,TWELVEMO,2,FALSE),0)</f>
        <v>192</v>
      </c>
      <c r="J77" s="6">
        <f>IFERROR(VLOOKUP(A77,JULY2023,2,FALSE),0)</f>
        <v>13</v>
      </c>
      <c r="K77" s="6">
        <f>IFERROR(VLOOKUP(A77,JUNE2023,2,FALSE),0)</f>
        <v>14</v>
      </c>
      <c r="L77" s="6">
        <f>IFERROR(VLOOKUP(A77,MAYMAY2023,2,FALSE),0)</f>
        <v>19</v>
      </c>
      <c r="M77" s="6">
        <f>IFERROR(VLOOKUP(A77,JULY2022,2,FALSE),0)</f>
        <v>16</v>
      </c>
      <c r="N77" s="6">
        <f>IFERROR(VLOOKUP(A77,TWELVEMO,4,FALSE),0)</f>
        <v>185</v>
      </c>
      <c r="O77" s="6">
        <f>IFERROR(VLOOKUP(A77,JULY2023,4,FALSE),0)</f>
        <v>12</v>
      </c>
      <c r="P77" s="6">
        <f>IFERROR(VLOOKUP(A77,JUNE2023,4,FALSE),0)</f>
        <v>14</v>
      </c>
      <c r="Q77" s="6">
        <f>IFERROR(VLOOKUP(A77,MAYMAY2023,4,FALSE),0)</f>
        <v>18</v>
      </c>
      <c r="R77" s="6">
        <f>IFERROR(VLOOKUP(A77,JULY2022,4,FALSE),0)</f>
        <v>12</v>
      </c>
      <c r="S77" s="14">
        <f>E77/J77</f>
        <v>11.672307692307694</v>
      </c>
      <c r="T77" s="14">
        <f>H77/M77</f>
        <v>11.48</v>
      </c>
    </row>
    <row r="78" spans="1:20" x14ac:dyDescent="0.25">
      <c r="A78" s="8" t="s">
        <v>108</v>
      </c>
      <c r="B78" s="8" t="s">
        <v>32</v>
      </c>
      <c r="C78" s="12">
        <f>IFERROR(VLOOKUP(A78,TWELVEMO,12,FALSE),0)</f>
        <v>4175</v>
      </c>
      <c r="D78" s="7">
        <f>IFERROR(VLOOKUP(A78,TWELVEMO,11,FALSE),0)</f>
        <v>536.26</v>
      </c>
      <c r="E78" s="7">
        <f>IFERROR(VLOOKUP(A78,JULY2023,11,FALSE),0)</f>
        <v>35.94</v>
      </c>
      <c r="F78" s="7">
        <f>IFERROR(VLOOKUP(A78,JUNE2023,11,FALSE),0)</f>
        <v>16.16</v>
      </c>
      <c r="G78" s="7">
        <f>IFERROR(VLOOKUP(A78,MAYMAY2023,11,FALSE),0)</f>
        <v>35.94</v>
      </c>
      <c r="H78" s="7">
        <f>IFERROR(VLOOKUP(A78,JULY2022,11,FALSE),0)</f>
        <v>22.96</v>
      </c>
      <c r="I78" s="6">
        <f>IFERROR(VLOOKUP(A78,TWELVEMO,2,FALSE),0)</f>
        <v>47</v>
      </c>
      <c r="J78" s="6">
        <f>IFERROR(VLOOKUP(A78,JULY2023,2,FALSE),0)</f>
        <v>3</v>
      </c>
      <c r="K78" s="6">
        <f>IFERROR(VLOOKUP(A78,JUNE2023,2,FALSE),0)</f>
        <v>2</v>
      </c>
      <c r="L78" s="6">
        <f>IFERROR(VLOOKUP(A78,MAYMAY2023,2,FALSE),0)</f>
        <v>3</v>
      </c>
      <c r="M78" s="6">
        <f>IFERROR(VLOOKUP(A78,JULY2022,2,FALSE),0)</f>
        <v>2</v>
      </c>
      <c r="N78" s="6">
        <f>IFERROR(VLOOKUP(A78,TWELVEMO,4,FALSE),0)</f>
        <v>0</v>
      </c>
      <c r="O78" s="6">
        <f>IFERROR(VLOOKUP(A78,JULY2023,4,FALSE),0)</f>
        <v>0</v>
      </c>
      <c r="P78" s="6">
        <f>IFERROR(VLOOKUP(A78,JUNE2023,4,FALSE),0)</f>
        <v>0</v>
      </c>
      <c r="Q78" s="6">
        <f>IFERROR(VLOOKUP(A78,MAYMAY2023,4,FALSE),0)</f>
        <v>0</v>
      </c>
      <c r="R78" s="6">
        <f>IFERROR(VLOOKUP(A78,JULY2022,4,FALSE),0)</f>
        <v>0</v>
      </c>
      <c r="S78" s="14">
        <f>E78/J78</f>
        <v>11.979999999999999</v>
      </c>
      <c r="T78" s="14">
        <f>H78/M78</f>
        <v>11.48</v>
      </c>
    </row>
    <row r="79" spans="1:20" x14ac:dyDescent="0.25">
      <c r="A79" s="8" t="s">
        <v>109</v>
      </c>
      <c r="B79" s="8" t="s">
        <v>32</v>
      </c>
      <c r="C79" s="12">
        <f>IFERROR(VLOOKUP(A79,TWELVEMO,12,FALSE),0)</f>
        <v>3259</v>
      </c>
      <c r="D79" s="7">
        <f>IFERROR(VLOOKUP(A79,TWELVEMO,11,FALSE),0)</f>
        <v>3782.11</v>
      </c>
      <c r="E79" s="7">
        <f>IFERROR(VLOOKUP(A79,JULY2023,11,FALSE),0)</f>
        <v>245.58</v>
      </c>
      <c r="F79" s="7">
        <f>IFERROR(VLOOKUP(A79,JUNE2023,11,FALSE),0)</f>
        <v>230.58</v>
      </c>
      <c r="G79" s="7">
        <f>IFERROR(VLOOKUP(A79,MAYMAY2023,11,FALSE),0)</f>
        <v>362.08</v>
      </c>
      <c r="H79" s="7">
        <f>IFERROR(VLOOKUP(A79,JULY2022,11,FALSE),0)</f>
        <v>356.38</v>
      </c>
      <c r="I79" s="6">
        <f>IFERROR(VLOOKUP(A79,TWELVEMO,2,FALSE),0)</f>
        <v>344</v>
      </c>
      <c r="J79" s="6">
        <f>IFERROR(VLOOKUP(A79,JULY2023,2,FALSE),0)</f>
        <v>21</v>
      </c>
      <c r="K79" s="6">
        <f>IFERROR(VLOOKUP(A79,JUNE2023,2,FALSE),0)</f>
        <v>21</v>
      </c>
      <c r="L79" s="6">
        <f>IFERROR(VLOOKUP(A79,MAYMAY2023,2,FALSE),0)</f>
        <v>33</v>
      </c>
      <c r="M79" s="6">
        <f>IFERROR(VLOOKUP(A79,JULY2022,2,FALSE),0)</f>
        <v>31</v>
      </c>
      <c r="N79" s="6">
        <f>IFERROR(VLOOKUP(A79,TWELVEMO,4,FALSE),0)</f>
        <v>236</v>
      </c>
      <c r="O79" s="6">
        <f>IFERROR(VLOOKUP(A79,JULY2023,4,FALSE),0)</f>
        <v>13</v>
      </c>
      <c r="P79" s="6">
        <f>IFERROR(VLOOKUP(A79,JUNE2023,4,FALSE),0)</f>
        <v>14</v>
      </c>
      <c r="Q79" s="6">
        <f>IFERROR(VLOOKUP(A79,MAYMAY2023,4,FALSE),0)</f>
        <v>25</v>
      </c>
      <c r="R79" s="6">
        <f>IFERROR(VLOOKUP(A79,JULY2022,4,FALSE),0)</f>
        <v>26</v>
      </c>
      <c r="S79" s="14">
        <f>E79/J79</f>
        <v>11.694285714285716</v>
      </c>
      <c r="T79" s="14">
        <f>H79/M79</f>
        <v>11.496129032258064</v>
      </c>
    </row>
    <row r="80" spans="1:20" x14ac:dyDescent="0.25">
      <c r="A80" s="8" t="s">
        <v>110</v>
      </c>
      <c r="B80" s="8" t="s">
        <v>32</v>
      </c>
      <c r="C80" s="12">
        <f>IFERROR(VLOOKUP(A80,TWELVEMO,12,FALSE),0)</f>
        <v>8458</v>
      </c>
      <c r="D80" s="7">
        <f>IFERROR(VLOOKUP(A80,TWELVEMO,11,FALSE),0)</f>
        <v>2232.0500000000002</v>
      </c>
      <c r="E80" s="7">
        <f>IFERROR(VLOOKUP(A80,JULY2023,11,FALSE),0)</f>
        <v>163.25</v>
      </c>
      <c r="F80" s="7">
        <f>IFERROR(VLOOKUP(A80,JUNE2023,11,FALSE),0)</f>
        <v>288.5</v>
      </c>
      <c r="G80" s="7">
        <f>IFERROR(VLOOKUP(A80,MAYMAY2023,11,FALSE),0)</f>
        <v>440.85</v>
      </c>
      <c r="H80" s="7">
        <f>IFERROR(VLOOKUP(A80,JULY2022,11,FALSE),0)</f>
        <v>375.36</v>
      </c>
      <c r="I80" s="6">
        <f>IFERROR(VLOOKUP(A80,TWELVEMO,2,FALSE),0)</f>
        <v>214</v>
      </c>
      <c r="J80" s="6">
        <f>IFERROR(VLOOKUP(A80,JULY2023,2,FALSE),0)</f>
        <v>13</v>
      </c>
      <c r="K80" s="6">
        <f>IFERROR(VLOOKUP(A80,JUNE2023,2,FALSE),0)</f>
        <v>27</v>
      </c>
      <c r="L80" s="6">
        <f>IFERROR(VLOOKUP(A80,MAYMAY2023,2,FALSE),0)</f>
        <v>42</v>
      </c>
      <c r="M80" s="6">
        <f>IFERROR(VLOOKUP(A80,JULY2022,2,FALSE),0)</f>
        <v>32</v>
      </c>
      <c r="N80" s="6">
        <f>IFERROR(VLOOKUP(A80,TWELVEMO,4,FALSE),0)</f>
        <v>77</v>
      </c>
      <c r="O80" s="6">
        <f>IFERROR(VLOOKUP(A80,JULY2023,4,FALSE),0)</f>
        <v>8</v>
      </c>
      <c r="P80" s="6">
        <f>IFERROR(VLOOKUP(A80,JUNE2023,4,FALSE),0)</f>
        <v>11</v>
      </c>
      <c r="Q80" s="6">
        <f>IFERROR(VLOOKUP(A80,MAYMAY2023,4,FALSE),0)</f>
        <v>20</v>
      </c>
      <c r="R80" s="6">
        <f>IFERROR(VLOOKUP(A80,JULY2022,4,FALSE),0)</f>
        <v>12</v>
      </c>
      <c r="S80" s="14">
        <f>E80/J80</f>
        <v>12.557692307692308</v>
      </c>
      <c r="T80" s="14">
        <f>H80/M80</f>
        <v>11.73</v>
      </c>
    </row>
    <row r="81" spans="1:20" x14ac:dyDescent="0.25">
      <c r="A81" s="8" t="s">
        <v>111</v>
      </c>
      <c r="B81" s="8" t="s">
        <v>32</v>
      </c>
      <c r="C81" s="12">
        <f>IFERROR(VLOOKUP(A81,TWELVEMO,12,FALSE),0)</f>
        <v>33237</v>
      </c>
      <c r="D81" s="7">
        <f>IFERROR(VLOOKUP(A81,TWELVEMO,11,FALSE),0)</f>
        <v>7593.84</v>
      </c>
      <c r="E81" s="7">
        <f>IFERROR(VLOOKUP(A81,JULY2023,11,FALSE),0)</f>
        <v>702.59</v>
      </c>
      <c r="F81" s="7">
        <f>IFERROR(VLOOKUP(A81,JUNE2023,11,FALSE),0)</f>
        <v>821.99</v>
      </c>
      <c r="G81" s="7">
        <f>IFERROR(VLOOKUP(A81,MAYMAY2023,11,FALSE),0)</f>
        <v>869.51</v>
      </c>
      <c r="H81" s="7">
        <f>IFERROR(VLOOKUP(A81,JULY2022,11,FALSE),0)</f>
        <v>1255.8800000000001</v>
      </c>
      <c r="I81" s="6">
        <f>IFERROR(VLOOKUP(A81,TWELVEMO,2,FALSE),0)</f>
        <v>686</v>
      </c>
      <c r="J81" s="6">
        <f>IFERROR(VLOOKUP(A81,JULY2023,2,FALSE),0)</f>
        <v>71</v>
      </c>
      <c r="K81" s="6">
        <f>IFERROR(VLOOKUP(A81,JUNE2023,2,FALSE),0)</f>
        <v>84</v>
      </c>
      <c r="L81" s="6">
        <f>IFERROR(VLOOKUP(A81,MAYMAY2023,2,FALSE),0)</f>
        <v>83</v>
      </c>
      <c r="M81" s="6">
        <f>IFERROR(VLOOKUP(A81,JULY2022,2,FALSE),0)</f>
        <v>107</v>
      </c>
      <c r="N81" s="6">
        <f>IFERROR(VLOOKUP(A81,TWELVEMO,4,FALSE),0)</f>
        <v>539</v>
      </c>
      <c r="O81" s="6">
        <f>IFERROR(VLOOKUP(A81,JULY2023,4,FALSE),0)</f>
        <v>34</v>
      </c>
      <c r="P81" s="6">
        <f>IFERROR(VLOOKUP(A81,JUNE2023,4,FALSE),0)</f>
        <v>79</v>
      </c>
      <c r="Q81" s="6">
        <f>IFERROR(VLOOKUP(A81,MAYMAY2023,4,FALSE),0)</f>
        <v>50</v>
      </c>
      <c r="R81" s="6">
        <f>IFERROR(VLOOKUP(A81,JULY2022,4,FALSE),0)</f>
        <v>103</v>
      </c>
      <c r="S81" s="14">
        <f>E81/J81</f>
        <v>9.8956338028169011</v>
      </c>
      <c r="T81" s="14">
        <f>H81/M81</f>
        <v>11.737196261682245</v>
      </c>
    </row>
    <row r="82" spans="1:20" x14ac:dyDescent="0.25">
      <c r="A82" s="8" t="s">
        <v>112</v>
      </c>
      <c r="B82" s="8" t="s">
        <v>32</v>
      </c>
      <c r="C82" s="12">
        <f>IFERROR(VLOOKUP(A82,TWELVEMO,12,FALSE),0)</f>
        <v>24928</v>
      </c>
      <c r="D82" s="7">
        <f>IFERROR(VLOOKUP(A82,TWELVEMO,11,FALSE),0)</f>
        <v>21877.63</v>
      </c>
      <c r="E82" s="7">
        <f>IFERROR(VLOOKUP(A82,JULY2023,11,FALSE),0)</f>
        <v>1072.25</v>
      </c>
      <c r="F82" s="7">
        <f>IFERROR(VLOOKUP(A82,JUNE2023,11,FALSE),0)</f>
        <v>1308.43</v>
      </c>
      <c r="G82" s="7">
        <f>IFERROR(VLOOKUP(A82,MAYMAY2023,11,FALSE),0)</f>
        <v>1661.6</v>
      </c>
      <c r="H82" s="7">
        <f>IFERROR(VLOOKUP(A82,JULY2022,11,FALSE),0)</f>
        <v>2635.6</v>
      </c>
      <c r="I82" s="6">
        <f>IFERROR(VLOOKUP(A82,TWELVEMO,2,FALSE),0)</f>
        <v>1827</v>
      </c>
      <c r="J82" s="6">
        <f>IFERROR(VLOOKUP(A82,JULY2023,2,FALSE),0)</f>
        <v>90</v>
      </c>
      <c r="K82" s="6">
        <f>IFERROR(VLOOKUP(A82,JUNE2023,2,FALSE),0)</f>
        <v>109</v>
      </c>
      <c r="L82" s="6">
        <f>IFERROR(VLOOKUP(A82,MAYMAY2023,2,FALSE),0)</f>
        <v>140</v>
      </c>
      <c r="M82" s="6">
        <f>IFERROR(VLOOKUP(A82,JULY2022,2,FALSE),0)</f>
        <v>224</v>
      </c>
      <c r="N82" s="6">
        <f>IFERROR(VLOOKUP(A82,TWELVEMO,4,FALSE),0)</f>
        <v>1709</v>
      </c>
      <c r="O82" s="6">
        <f>IFERROR(VLOOKUP(A82,JULY2023,4,FALSE),0)</f>
        <v>84</v>
      </c>
      <c r="P82" s="6">
        <f>IFERROR(VLOOKUP(A82,JUNE2023,4,FALSE),0)</f>
        <v>100</v>
      </c>
      <c r="Q82" s="6">
        <f>IFERROR(VLOOKUP(A82,MAYMAY2023,4,FALSE),0)</f>
        <v>132</v>
      </c>
      <c r="R82" s="6">
        <f>IFERROR(VLOOKUP(A82,JULY2022,4,FALSE),0)</f>
        <v>205</v>
      </c>
      <c r="S82" s="14">
        <f>E82/J82</f>
        <v>11.91388888888889</v>
      </c>
      <c r="T82" s="14">
        <f>H82/M82</f>
        <v>11.766071428571427</v>
      </c>
    </row>
    <row r="83" spans="1:20" x14ac:dyDescent="0.25">
      <c r="A83" s="8" t="s">
        <v>113</v>
      </c>
      <c r="B83" s="8" t="s">
        <v>32</v>
      </c>
      <c r="C83" s="12">
        <f>IFERROR(VLOOKUP(A83,TWELVEMO,12,FALSE),0)</f>
        <v>6113</v>
      </c>
      <c r="D83" s="7">
        <f>IFERROR(VLOOKUP(A83,TWELVEMO,11,FALSE),0)</f>
        <v>5773.44</v>
      </c>
      <c r="E83" s="7">
        <f>IFERROR(VLOOKUP(A83,JULY2023,11,FALSE),0)</f>
        <v>392.34</v>
      </c>
      <c r="F83" s="7">
        <f>IFERROR(VLOOKUP(A83,JUNE2023,11,FALSE),0)</f>
        <v>490.18</v>
      </c>
      <c r="G83" s="7">
        <f>IFERROR(VLOOKUP(A83,MAYMAY2023,11,FALSE),0)</f>
        <v>389.34</v>
      </c>
      <c r="H83" s="7">
        <f>IFERROR(VLOOKUP(A83,JULY2022,11,FALSE),0)</f>
        <v>543.91</v>
      </c>
      <c r="I83" s="6">
        <f>IFERROR(VLOOKUP(A83,TWELVEMO,2,FALSE),0)</f>
        <v>491</v>
      </c>
      <c r="J83" s="6">
        <f>IFERROR(VLOOKUP(A83,JULY2023,2,FALSE),0)</f>
        <v>33</v>
      </c>
      <c r="K83" s="6">
        <f>IFERROR(VLOOKUP(A83,JUNE2023,2,FALSE),0)</f>
        <v>41</v>
      </c>
      <c r="L83" s="6">
        <f>IFERROR(VLOOKUP(A83,MAYMAY2023,2,FALSE),0)</f>
        <v>33</v>
      </c>
      <c r="M83" s="6">
        <f>IFERROR(VLOOKUP(A83,JULY2022,2,FALSE),0)</f>
        <v>46</v>
      </c>
      <c r="N83" s="6">
        <f>IFERROR(VLOOKUP(A83,TWELVEMO,4,FALSE),0)</f>
        <v>394</v>
      </c>
      <c r="O83" s="6">
        <f>IFERROR(VLOOKUP(A83,JULY2023,4,FALSE),0)</f>
        <v>29</v>
      </c>
      <c r="P83" s="6">
        <f>IFERROR(VLOOKUP(A83,JUNE2023,4,FALSE),0)</f>
        <v>35</v>
      </c>
      <c r="Q83" s="6">
        <f>IFERROR(VLOOKUP(A83,MAYMAY2023,4,FALSE),0)</f>
        <v>26</v>
      </c>
      <c r="R83" s="6">
        <f>IFERROR(VLOOKUP(A83,JULY2022,4,FALSE),0)</f>
        <v>37</v>
      </c>
      <c r="S83" s="14">
        <f>E83/J83</f>
        <v>11.889090909090909</v>
      </c>
      <c r="T83" s="14">
        <f>H83/M83</f>
        <v>11.824130434782608</v>
      </c>
    </row>
    <row r="84" spans="1:20" x14ac:dyDescent="0.25">
      <c r="A84" s="8" t="s">
        <v>114</v>
      </c>
      <c r="B84" s="8" t="s">
        <v>32</v>
      </c>
      <c r="C84" s="12">
        <f>IFERROR(VLOOKUP(A84,TWELVEMO,12,FALSE),0)</f>
        <v>695</v>
      </c>
      <c r="D84" s="7">
        <f>IFERROR(VLOOKUP(A84,TWELVEMO,11,FALSE),0)</f>
        <v>7858.8</v>
      </c>
      <c r="E84" s="7">
        <f>IFERROR(VLOOKUP(A84,JULY2023,11,FALSE),0)</f>
        <v>407.02</v>
      </c>
      <c r="F84" s="7">
        <f>IFERROR(VLOOKUP(A84,JUNE2023,11,FALSE),0)</f>
        <v>403.32</v>
      </c>
      <c r="G84" s="7">
        <f>IFERROR(VLOOKUP(A84,MAYMAY2023,11,FALSE),0)</f>
        <v>553.08000000000004</v>
      </c>
      <c r="H84" s="7">
        <f>IFERROR(VLOOKUP(A84,JULY2022,11,FALSE),0)</f>
        <v>963.38</v>
      </c>
      <c r="I84" s="6">
        <f>IFERROR(VLOOKUP(A84,TWELVEMO,2,FALSE),0)</f>
        <v>660</v>
      </c>
      <c r="J84" s="6">
        <f>IFERROR(VLOOKUP(A84,JULY2023,2,FALSE),0)</f>
        <v>34</v>
      </c>
      <c r="K84" s="6">
        <f>IFERROR(VLOOKUP(A84,JUNE2023,2,FALSE),0)</f>
        <v>34</v>
      </c>
      <c r="L84" s="6">
        <f>IFERROR(VLOOKUP(A84,MAYMAY2023,2,FALSE),0)</f>
        <v>46</v>
      </c>
      <c r="M84" s="6">
        <f>IFERROR(VLOOKUP(A84,JULY2022,2,FALSE),0)</f>
        <v>81</v>
      </c>
      <c r="N84" s="6">
        <f>IFERROR(VLOOKUP(A84,TWELVEMO,4,FALSE),0)</f>
        <v>602</v>
      </c>
      <c r="O84" s="6">
        <f>IFERROR(VLOOKUP(A84,JULY2023,4,FALSE),0)</f>
        <v>29</v>
      </c>
      <c r="P84" s="6">
        <f>IFERROR(VLOOKUP(A84,JUNE2023,4,FALSE),0)</f>
        <v>27</v>
      </c>
      <c r="Q84" s="6">
        <f>IFERROR(VLOOKUP(A84,MAYMAY2023,4,FALSE),0)</f>
        <v>41</v>
      </c>
      <c r="R84" s="6">
        <f>IFERROR(VLOOKUP(A84,JULY2022,4,FALSE),0)</f>
        <v>69</v>
      </c>
      <c r="S84" s="14">
        <f>E84/J84</f>
        <v>11.971176470588235</v>
      </c>
      <c r="T84" s="14">
        <f>H84/M84</f>
        <v>11.893580246913579</v>
      </c>
    </row>
    <row r="85" spans="1:20" x14ac:dyDescent="0.25">
      <c r="A85" s="8" t="s">
        <v>115</v>
      </c>
      <c r="B85" s="8" t="s">
        <v>32</v>
      </c>
      <c r="C85" s="12">
        <f>IFERROR(VLOOKUP(A85,TWELVEMO,12,FALSE),0)</f>
        <v>2180</v>
      </c>
      <c r="D85" s="7">
        <f>IFERROR(VLOOKUP(A85,TWELVEMO,11,FALSE),0)</f>
        <v>2320.12</v>
      </c>
      <c r="E85" s="7">
        <f>IFERROR(VLOOKUP(A85,JULY2023,11,FALSE),0)</f>
        <v>191.68</v>
      </c>
      <c r="F85" s="7">
        <f>IFERROR(VLOOKUP(A85,JUNE2023,11,FALSE),0)</f>
        <v>215.64</v>
      </c>
      <c r="G85" s="7">
        <f>IFERROR(VLOOKUP(A85,MAYMAY2023,11,FALSE),0)</f>
        <v>131.78</v>
      </c>
      <c r="H85" s="7">
        <f>IFERROR(VLOOKUP(A85,JULY2022,11,FALSE),0)</f>
        <v>381.36</v>
      </c>
      <c r="I85" s="6">
        <f>IFERROR(VLOOKUP(A85,TWELVEMO,2,FALSE),0)</f>
        <v>194</v>
      </c>
      <c r="J85" s="6">
        <f>IFERROR(VLOOKUP(A85,JULY2023,2,FALSE),0)</f>
        <v>16</v>
      </c>
      <c r="K85" s="6">
        <f>IFERROR(VLOOKUP(A85,JUNE2023,2,FALSE),0)</f>
        <v>18</v>
      </c>
      <c r="L85" s="6">
        <f>IFERROR(VLOOKUP(A85,MAYMAY2023,2,FALSE),0)</f>
        <v>11</v>
      </c>
      <c r="M85" s="6">
        <f>IFERROR(VLOOKUP(A85,JULY2022,2,FALSE),0)</f>
        <v>32</v>
      </c>
      <c r="N85" s="6">
        <f>IFERROR(VLOOKUP(A85,TWELVEMO,4,FALSE),0)</f>
        <v>160</v>
      </c>
      <c r="O85" s="6">
        <f>IFERROR(VLOOKUP(A85,JULY2023,4,FALSE),0)</f>
        <v>6</v>
      </c>
      <c r="P85" s="6">
        <f>IFERROR(VLOOKUP(A85,JUNE2023,4,FALSE),0)</f>
        <v>16</v>
      </c>
      <c r="Q85" s="6">
        <f>IFERROR(VLOOKUP(A85,MAYMAY2023,4,FALSE),0)</f>
        <v>9</v>
      </c>
      <c r="R85" s="6">
        <f>IFERROR(VLOOKUP(A85,JULY2022,4,FALSE),0)</f>
        <v>28</v>
      </c>
      <c r="S85" s="14">
        <f>E85/J85</f>
        <v>11.98</v>
      </c>
      <c r="T85" s="14">
        <f>H85/M85</f>
        <v>11.9175</v>
      </c>
    </row>
    <row r="86" spans="1:20" x14ac:dyDescent="0.25">
      <c r="A86" s="8" t="s">
        <v>116</v>
      </c>
      <c r="B86" s="8" t="s">
        <v>32</v>
      </c>
      <c r="C86" s="12">
        <f>IFERROR(VLOOKUP(A86,TWELVEMO,12,FALSE),0)</f>
        <v>3739</v>
      </c>
      <c r="D86" s="7">
        <f>IFERROR(VLOOKUP(A86,TWELVEMO,11,FALSE),0)</f>
        <v>8473.5499999999993</v>
      </c>
      <c r="E86" s="7">
        <f>IFERROR(VLOOKUP(A86,JULY2023,11,FALSE),0)</f>
        <v>517.94000000000005</v>
      </c>
      <c r="F86" s="7">
        <f>IFERROR(VLOOKUP(A86,JUNE2023,11,FALSE),0)</f>
        <v>795.79</v>
      </c>
      <c r="G86" s="7">
        <f>IFERROR(VLOOKUP(A86,MAYMAY2023,11,FALSE),0)</f>
        <v>718.21</v>
      </c>
      <c r="H86" s="7">
        <f>IFERROR(VLOOKUP(A86,JULY2022,11,FALSE),0)</f>
        <v>586.34</v>
      </c>
      <c r="I86" s="6">
        <f>IFERROR(VLOOKUP(A86,TWELVEMO,2,FALSE),0)</f>
        <v>912</v>
      </c>
      <c r="J86" s="6">
        <f>IFERROR(VLOOKUP(A86,JULY2023,2,FALSE),0)</f>
        <v>53</v>
      </c>
      <c r="K86" s="6">
        <f>IFERROR(VLOOKUP(A86,JUNE2023,2,FALSE),0)</f>
        <v>84</v>
      </c>
      <c r="L86" s="6">
        <f>IFERROR(VLOOKUP(A86,MAYMAY2023,2,FALSE),0)</f>
        <v>77</v>
      </c>
      <c r="M86" s="6">
        <f>IFERROR(VLOOKUP(A86,JULY2022,2,FALSE),0)</f>
        <v>49</v>
      </c>
      <c r="N86" s="6">
        <f>IFERROR(VLOOKUP(A86,TWELVEMO,4,FALSE),0)</f>
        <v>794</v>
      </c>
      <c r="O86" s="6">
        <f>IFERROR(VLOOKUP(A86,JULY2023,4,FALSE),0)</f>
        <v>35</v>
      </c>
      <c r="P86" s="6">
        <f>IFERROR(VLOOKUP(A86,JUNE2023,4,FALSE),0)</f>
        <v>73</v>
      </c>
      <c r="Q86" s="6">
        <f>IFERROR(VLOOKUP(A86,MAYMAY2023,4,FALSE),0)</f>
        <v>71</v>
      </c>
      <c r="R86" s="6">
        <f>IFERROR(VLOOKUP(A86,JULY2022,4,FALSE),0)</f>
        <v>47</v>
      </c>
      <c r="S86" s="14">
        <f>E86/J86</f>
        <v>9.7724528301886799</v>
      </c>
      <c r="T86" s="14">
        <f>H86/M86</f>
        <v>11.966122448979592</v>
      </c>
    </row>
    <row r="87" spans="1:20" x14ac:dyDescent="0.25">
      <c r="A87" s="8" t="s">
        <v>117</v>
      </c>
      <c r="B87" s="8" t="s">
        <v>32</v>
      </c>
      <c r="C87" s="12">
        <f>IFERROR(VLOOKUP(A87,TWELVEMO,12,FALSE),0)</f>
        <v>3499</v>
      </c>
      <c r="D87" s="7">
        <f>IFERROR(VLOOKUP(A87,TWELVEMO,11,FALSE),0)</f>
        <v>625.22</v>
      </c>
      <c r="E87" s="7">
        <f>IFERROR(VLOOKUP(A87,JULY2023,11,FALSE),0)</f>
        <v>71.88</v>
      </c>
      <c r="F87" s="7">
        <f>IFERROR(VLOOKUP(A87,JUNE2023,11,FALSE),0)</f>
        <v>60.16</v>
      </c>
      <c r="G87" s="7">
        <f>IFERROR(VLOOKUP(A87,MAYMAY2023,11,FALSE),0)</f>
        <v>0</v>
      </c>
      <c r="H87" s="7">
        <f>IFERROR(VLOOKUP(A87,JULY2022,11,FALSE),0)</f>
        <v>35.94</v>
      </c>
      <c r="I87" s="6">
        <f>IFERROR(VLOOKUP(A87,TWELVEMO,2,FALSE),0)</f>
        <v>53</v>
      </c>
      <c r="J87" s="6">
        <f>IFERROR(VLOOKUP(A87,JULY2023,2,FALSE),0)</f>
        <v>6</v>
      </c>
      <c r="K87" s="6">
        <f>IFERROR(VLOOKUP(A87,JUNE2023,2,FALSE),0)</f>
        <v>6</v>
      </c>
      <c r="L87" s="6">
        <f>IFERROR(VLOOKUP(A87,MAYMAY2023,2,FALSE),0)</f>
        <v>0</v>
      </c>
      <c r="M87" s="6">
        <f>IFERROR(VLOOKUP(A87,JULY2022,2,FALSE),0)</f>
        <v>3</v>
      </c>
      <c r="N87" s="6">
        <f>IFERROR(VLOOKUP(A87,TWELVEMO,4,FALSE),0)</f>
        <v>1</v>
      </c>
      <c r="O87" s="6">
        <f>IFERROR(VLOOKUP(A87,JULY2023,4,FALSE),0)</f>
        <v>0</v>
      </c>
      <c r="P87" s="6">
        <f>IFERROR(VLOOKUP(A87,JUNE2023,4,FALSE),0)</f>
        <v>0</v>
      </c>
      <c r="Q87" s="6">
        <f>IFERROR(VLOOKUP(A87,MAYMAY2023,4,FALSE),0)</f>
        <v>0</v>
      </c>
      <c r="R87" s="6">
        <f>IFERROR(VLOOKUP(A87,JULY2022,4,FALSE),0)</f>
        <v>0</v>
      </c>
      <c r="S87" s="14">
        <f>E87/J87</f>
        <v>11.979999999999999</v>
      </c>
      <c r="T87" s="14">
        <f>H87/M87</f>
        <v>11.979999999999999</v>
      </c>
    </row>
    <row r="88" spans="1:20" x14ac:dyDescent="0.25">
      <c r="A88" s="8" t="s">
        <v>118</v>
      </c>
      <c r="B88" s="8" t="s">
        <v>32</v>
      </c>
      <c r="C88" s="12">
        <f>IFERROR(VLOOKUP(A88,TWELVEMO,12,FALSE),0)</f>
        <v>3730</v>
      </c>
      <c r="D88" s="7">
        <f>IFERROR(VLOOKUP(A88,TWELVEMO,11,FALSE),0)</f>
        <v>5345.6</v>
      </c>
      <c r="E88" s="7">
        <f>IFERROR(VLOOKUP(A88,JULY2023,11,FALSE),0)</f>
        <v>95.84</v>
      </c>
      <c r="F88" s="7">
        <f>IFERROR(VLOOKUP(A88,JUNE2023,11,FALSE),0)</f>
        <v>167.72</v>
      </c>
      <c r="G88" s="7">
        <f>IFERROR(VLOOKUP(A88,MAYMAY2023,11,FALSE),0)</f>
        <v>239.6</v>
      </c>
      <c r="H88" s="7">
        <f>IFERROR(VLOOKUP(A88,JULY2022,11,FALSE),0)</f>
        <v>862.56</v>
      </c>
      <c r="I88" s="6">
        <f>IFERROR(VLOOKUP(A88,TWELVEMO,2,FALSE),0)</f>
        <v>448</v>
      </c>
      <c r="J88" s="6">
        <f>IFERROR(VLOOKUP(A88,JULY2023,2,FALSE),0)</f>
        <v>8</v>
      </c>
      <c r="K88" s="6">
        <f>IFERROR(VLOOKUP(A88,JUNE2023,2,FALSE),0)</f>
        <v>14</v>
      </c>
      <c r="L88" s="6">
        <f>IFERROR(VLOOKUP(A88,MAYMAY2023,2,FALSE),0)</f>
        <v>20</v>
      </c>
      <c r="M88" s="6">
        <f>IFERROR(VLOOKUP(A88,JULY2022,2,FALSE),0)</f>
        <v>72</v>
      </c>
      <c r="N88" s="6">
        <f>IFERROR(VLOOKUP(A88,TWELVEMO,4,FALSE),0)</f>
        <v>437</v>
      </c>
      <c r="O88" s="6">
        <f>IFERROR(VLOOKUP(A88,JULY2023,4,FALSE),0)</f>
        <v>8</v>
      </c>
      <c r="P88" s="6">
        <f>IFERROR(VLOOKUP(A88,JUNE2023,4,FALSE),0)</f>
        <v>13</v>
      </c>
      <c r="Q88" s="6">
        <f>IFERROR(VLOOKUP(A88,MAYMAY2023,4,FALSE),0)</f>
        <v>20</v>
      </c>
      <c r="R88" s="6">
        <f>IFERROR(VLOOKUP(A88,JULY2022,4,FALSE),0)</f>
        <v>72</v>
      </c>
      <c r="S88" s="14">
        <f>E88/J88</f>
        <v>11.98</v>
      </c>
      <c r="T88" s="14">
        <f>H88/M88</f>
        <v>11.979999999999999</v>
      </c>
    </row>
    <row r="89" spans="1:20" x14ac:dyDescent="0.25">
      <c r="A89" s="8" t="s">
        <v>119</v>
      </c>
      <c r="B89" s="8" t="s">
        <v>32</v>
      </c>
      <c r="C89" s="12">
        <f>IFERROR(VLOOKUP(A89,TWELVEMO,12,FALSE),0)</f>
        <v>1244</v>
      </c>
      <c r="D89" s="7">
        <f>IFERROR(VLOOKUP(A89,TWELVEMO,11,FALSE),0)</f>
        <v>2537.86</v>
      </c>
      <c r="E89" s="7">
        <f>IFERROR(VLOOKUP(A89,JULY2023,11,FALSE),0)</f>
        <v>227.62</v>
      </c>
      <c r="F89" s="7">
        <f>IFERROR(VLOOKUP(A89,JUNE2023,11,FALSE),0)</f>
        <v>273.62</v>
      </c>
      <c r="G89" s="7">
        <f>IFERROR(VLOOKUP(A89,MAYMAY2023,11,FALSE),0)</f>
        <v>292.52</v>
      </c>
      <c r="H89" s="7">
        <f>IFERROR(VLOOKUP(A89,JULY2022,11,FALSE),0)</f>
        <v>323.45999999999998</v>
      </c>
      <c r="I89" s="6">
        <f>IFERROR(VLOOKUP(A89,TWELVEMO,2,FALSE),0)</f>
        <v>211</v>
      </c>
      <c r="J89" s="6">
        <f>IFERROR(VLOOKUP(A89,JULY2023,2,FALSE),0)</f>
        <v>19</v>
      </c>
      <c r="K89" s="6">
        <f>IFERROR(VLOOKUP(A89,JUNE2023,2,FALSE),0)</f>
        <v>23</v>
      </c>
      <c r="L89" s="6">
        <f>IFERROR(VLOOKUP(A89,MAYMAY2023,2,FALSE),0)</f>
        <v>24</v>
      </c>
      <c r="M89" s="6">
        <f>IFERROR(VLOOKUP(A89,JULY2022,2,FALSE),0)</f>
        <v>27</v>
      </c>
      <c r="N89" s="6">
        <f>IFERROR(VLOOKUP(A89,TWELVEMO,4,FALSE),0)</f>
        <v>12</v>
      </c>
      <c r="O89" s="6">
        <f>IFERROR(VLOOKUP(A89,JULY2023,4,FALSE),0)</f>
        <v>5</v>
      </c>
      <c r="P89" s="6">
        <f>IFERROR(VLOOKUP(A89,JUNE2023,4,FALSE),0)</f>
        <v>4</v>
      </c>
      <c r="Q89" s="6">
        <f>IFERROR(VLOOKUP(A89,MAYMAY2023,4,FALSE),0)</f>
        <v>0</v>
      </c>
      <c r="R89" s="6">
        <f>IFERROR(VLOOKUP(A89,JULY2022,4,FALSE),0)</f>
        <v>2</v>
      </c>
      <c r="S89" s="14">
        <f>E89/J89</f>
        <v>11.98</v>
      </c>
      <c r="T89" s="14">
        <f>H89/M89</f>
        <v>11.979999999999999</v>
      </c>
    </row>
    <row r="90" spans="1:20" x14ac:dyDescent="0.25">
      <c r="A90" s="8" t="s">
        <v>120</v>
      </c>
      <c r="B90" s="8" t="s">
        <v>32</v>
      </c>
      <c r="C90" s="12">
        <f>IFERROR(VLOOKUP(A90,TWELVEMO,12,FALSE),0)</f>
        <v>2531</v>
      </c>
      <c r="D90" s="7">
        <f>IFERROR(VLOOKUP(A90,TWELVEMO,11,FALSE),0)</f>
        <v>174.5</v>
      </c>
      <c r="E90" s="7">
        <f>IFERROR(VLOOKUP(A90,JULY2023,11,FALSE),0)</f>
        <v>6.98</v>
      </c>
      <c r="F90" s="7">
        <f>IFERROR(VLOOKUP(A90,JUNE2023,11,FALSE),0)</f>
        <v>13.96</v>
      </c>
      <c r="G90" s="7">
        <f>IFERROR(VLOOKUP(A90,MAYMAY2023,11,FALSE),0)</f>
        <v>13.96</v>
      </c>
      <c r="H90" s="7">
        <f>IFERROR(VLOOKUP(A90,JULY2022,11,FALSE),0)</f>
        <v>47.92</v>
      </c>
      <c r="I90" s="6">
        <f>IFERROR(VLOOKUP(A90,TWELVEMO,2,FALSE),0)</f>
        <v>28</v>
      </c>
      <c r="J90" s="6">
        <f>IFERROR(VLOOKUP(A90,JULY2023,2,FALSE),0)</f>
        <v>1</v>
      </c>
      <c r="K90" s="6">
        <f>IFERROR(VLOOKUP(A90,JUNE2023,2,FALSE),0)</f>
        <v>2</v>
      </c>
      <c r="L90" s="6">
        <f>IFERROR(VLOOKUP(A90,MAYMAY2023,2,FALSE),0)</f>
        <v>2</v>
      </c>
      <c r="M90" s="6">
        <f>IFERROR(VLOOKUP(A90,JULY2022,2,FALSE),0)</f>
        <v>4</v>
      </c>
      <c r="N90" s="6">
        <f>IFERROR(VLOOKUP(A90,TWELVEMO,4,FALSE),0)</f>
        <v>3</v>
      </c>
      <c r="O90" s="6">
        <f>IFERROR(VLOOKUP(A90,JULY2023,4,FALSE),0)</f>
        <v>0</v>
      </c>
      <c r="P90" s="6">
        <f>IFERROR(VLOOKUP(A90,JUNE2023,4,FALSE),0)</f>
        <v>0</v>
      </c>
      <c r="Q90" s="6">
        <f>IFERROR(VLOOKUP(A90,MAYMAY2023,4,FALSE),0)</f>
        <v>2</v>
      </c>
      <c r="R90" s="6">
        <f>IFERROR(VLOOKUP(A90,JULY2022,4,FALSE),0)</f>
        <v>4</v>
      </c>
      <c r="S90" s="14">
        <f>E90/J90</f>
        <v>6.98</v>
      </c>
      <c r="T90" s="14">
        <f>H90/M90</f>
        <v>11.98</v>
      </c>
    </row>
    <row r="91" spans="1:20" x14ac:dyDescent="0.25">
      <c r="A91" s="8" t="s">
        <v>121</v>
      </c>
      <c r="B91" s="8" t="s">
        <v>32</v>
      </c>
      <c r="C91" s="12">
        <f>IFERROR(VLOOKUP(A91,TWELVEMO,12,FALSE),0)</f>
        <v>49856</v>
      </c>
      <c r="D91" s="7">
        <f>IFERROR(VLOOKUP(A91,TWELVEMO,11,FALSE),0)</f>
        <v>2207.96</v>
      </c>
      <c r="E91" s="7">
        <f>IFERROR(VLOOKUP(A91,JULY2023,11,FALSE),0)</f>
        <v>271.54000000000002</v>
      </c>
      <c r="F91" s="7">
        <f>IFERROR(VLOOKUP(A91,JUNE2023,11,FALSE),0)</f>
        <v>139.76</v>
      </c>
      <c r="G91" s="7">
        <f>IFERROR(VLOOKUP(A91,MAYMAY2023,11,FALSE),0)</f>
        <v>143.76</v>
      </c>
      <c r="H91" s="7">
        <f>IFERROR(VLOOKUP(A91,JULY2022,11,FALSE),0)</f>
        <v>299.5</v>
      </c>
      <c r="I91" s="6">
        <f>IFERROR(VLOOKUP(A91,TWELVEMO,2,FALSE),0)</f>
        <v>202</v>
      </c>
      <c r="J91" s="6">
        <f>IFERROR(VLOOKUP(A91,JULY2023,2,FALSE),0)</f>
        <v>23</v>
      </c>
      <c r="K91" s="6">
        <f>IFERROR(VLOOKUP(A91,JUNE2023,2,FALSE),0)</f>
        <v>12</v>
      </c>
      <c r="L91" s="6">
        <f>IFERROR(VLOOKUP(A91,MAYMAY2023,2,FALSE),0)</f>
        <v>12</v>
      </c>
      <c r="M91" s="6">
        <f>IFERROR(VLOOKUP(A91,JULY2022,2,FALSE),0)</f>
        <v>25</v>
      </c>
      <c r="N91" s="6">
        <f>IFERROR(VLOOKUP(A91,TWELVEMO,4,FALSE),0)</f>
        <v>171</v>
      </c>
      <c r="O91" s="6">
        <f>IFERROR(VLOOKUP(A91,JULY2023,4,FALSE),0)</f>
        <v>15</v>
      </c>
      <c r="P91" s="6">
        <f>IFERROR(VLOOKUP(A91,JUNE2023,4,FALSE),0)</f>
        <v>10</v>
      </c>
      <c r="Q91" s="6">
        <f>IFERROR(VLOOKUP(A91,MAYMAY2023,4,FALSE),0)</f>
        <v>5</v>
      </c>
      <c r="R91" s="6">
        <f>IFERROR(VLOOKUP(A91,JULY2022,4,FALSE),0)</f>
        <v>25</v>
      </c>
      <c r="S91" s="14">
        <f>E91/J91</f>
        <v>11.806086956521741</v>
      </c>
      <c r="T91" s="14">
        <f>H91/M91</f>
        <v>11.98</v>
      </c>
    </row>
    <row r="92" spans="1:20" x14ac:dyDescent="0.25">
      <c r="A92" s="8" t="s">
        <v>122</v>
      </c>
      <c r="B92" s="8" t="s">
        <v>32</v>
      </c>
      <c r="C92" s="12">
        <f>IFERROR(VLOOKUP(A92,TWELVEMO,12,FALSE),0)</f>
        <v>3521</v>
      </c>
      <c r="D92" s="7">
        <f>IFERROR(VLOOKUP(A92,TWELVEMO,11,FALSE),0)</f>
        <v>682.86</v>
      </c>
      <c r="E92" s="7">
        <f>IFERROR(VLOOKUP(A92,JULY2023,11,FALSE),0)</f>
        <v>143.76</v>
      </c>
      <c r="F92" s="7">
        <f>IFERROR(VLOOKUP(A92,JUNE2023,11,FALSE),0)</f>
        <v>35.94</v>
      </c>
      <c r="G92" s="7">
        <f>IFERROR(VLOOKUP(A92,MAYMAY2023,11,FALSE),0)</f>
        <v>107.82</v>
      </c>
      <c r="H92" s="7">
        <f>IFERROR(VLOOKUP(A92,JULY2022,11,FALSE),0)</f>
        <v>155.74</v>
      </c>
      <c r="I92" s="6">
        <f>IFERROR(VLOOKUP(A92,TWELVEMO,2,FALSE),0)</f>
        <v>57</v>
      </c>
      <c r="J92" s="6">
        <f>IFERROR(VLOOKUP(A92,JULY2023,2,FALSE),0)</f>
        <v>12</v>
      </c>
      <c r="K92" s="6">
        <f>IFERROR(VLOOKUP(A92,JUNE2023,2,FALSE),0)</f>
        <v>3</v>
      </c>
      <c r="L92" s="6">
        <f>IFERROR(VLOOKUP(A92,MAYMAY2023,2,FALSE),0)</f>
        <v>9</v>
      </c>
      <c r="M92" s="6">
        <f>IFERROR(VLOOKUP(A92,JULY2022,2,FALSE),0)</f>
        <v>13</v>
      </c>
      <c r="N92" s="6">
        <f>IFERROR(VLOOKUP(A92,TWELVEMO,4,FALSE),0)</f>
        <v>0</v>
      </c>
      <c r="O92" s="6">
        <f>IFERROR(VLOOKUP(A92,JULY2023,4,FALSE),0)</f>
        <v>0</v>
      </c>
      <c r="P92" s="6">
        <f>IFERROR(VLOOKUP(A92,JUNE2023,4,FALSE),0)</f>
        <v>0</v>
      </c>
      <c r="Q92" s="6">
        <f>IFERROR(VLOOKUP(A92,MAYMAY2023,4,FALSE),0)</f>
        <v>0</v>
      </c>
      <c r="R92" s="6">
        <f>IFERROR(VLOOKUP(A92,JULY2022,4,FALSE),0)</f>
        <v>0</v>
      </c>
      <c r="S92" s="14">
        <f>E92/J92</f>
        <v>11.979999999999999</v>
      </c>
      <c r="T92" s="14">
        <f>H92/M92</f>
        <v>11.98</v>
      </c>
    </row>
    <row r="93" spans="1:20" x14ac:dyDescent="0.25">
      <c r="A93" s="8" t="s">
        <v>123</v>
      </c>
      <c r="B93" s="8" t="s">
        <v>32</v>
      </c>
      <c r="C93" s="12">
        <f>IFERROR(VLOOKUP(A93,TWELVEMO,12,FALSE),0)</f>
        <v>1729</v>
      </c>
      <c r="D93" s="7">
        <f>IFERROR(VLOOKUP(A93,TWELVEMO,11,FALSE),0)</f>
        <v>5730.98</v>
      </c>
      <c r="E93" s="7">
        <f>IFERROR(VLOOKUP(A93,JULY2023,11,FALSE),0)</f>
        <v>455.24</v>
      </c>
      <c r="F93" s="7">
        <f>IFERROR(VLOOKUP(A93,JUNE2023,11,FALSE),0)</f>
        <v>336.71</v>
      </c>
      <c r="G93" s="7">
        <f>IFERROR(VLOOKUP(A93,MAYMAY2023,11,FALSE),0)</f>
        <v>191.68</v>
      </c>
      <c r="H93" s="7">
        <f>IFERROR(VLOOKUP(A93,JULY2022,11,FALSE),0)</f>
        <v>458.24</v>
      </c>
      <c r="I93" s="6">
        <f>IFERROR(VLOOKUP(A93,TWELVEMO,2,FALSE),0)</f>
        <v>486</v>
      </c>
      <c r="J93" s="6">
        <f>IFERROR(VLOOKUP(A93,JULY2023,2,FALSE),0)</f>
        <v>38</v>
      </c>
      <c r="K93" s="6">
        <f>IFERROR(VLOOKUP(A93,JUNE2023,2,FALSE),0)</f>
        <v>28</v>
      </c>
      <c r="L93" s="6">
        <f>IFERROR(VLOOKUP(A93,MAYMAY2023,2,FALSE),0)</f>
        <v>16</v>
      </c>
      <c r="M93" s="6">
        <f>IFERROR(VLOOKUP(A93,JULY2022,2,FALSE),0)</f>
        <v>38</v>
      </c>
      <c r="N93" s="6">
        <f>IFERROR(VLOOKUP(A93,TWELVEMO,4,FALSE),0)</f>
        <v>349</v>
      </c>
      <c r="O93" s="6">
        <f>IFERROR(VLOOKUP(A93,JULY2023,4,FALSE),0)</f>
        <v>22</v>
      </c>
      <c r="P93" s="6">
        <f>IFERROR(VLOOKUP(A93,JUNE2023,4,FALSE),0)</f>
        <v>16</v>
      </c>
      <c r="Q93" s="6">
        <f>IFERROR(VLOOKUP(A93,MAYMAY2023,4,FALSE),0)</f>
        <v>13</v>
      </c>
      <c r="R93" s="6">
        <f>IFERROR(VLOOKUP(A93,JULY2022,4,FALSE),0)</f>
        <v>28</v>
      </c>
      <c r="S93" s="14">
        <f>E93/J93</f>
        <v>11.98</v>
      </c>
      <c r="T93" s="14">
        <f>H93/M93</f>
        <v>12.058947368421054</v>
      </c>
    </row>
    <row r="94" spans="1:20" x14ac:dyDescent="0.25">
      <c r="A94" s="8" t="s">
        <v>124</v>
      </c>
      <c r="B94" s="8" t="s">
        <v>32</v>
      </c>
      <c r="C94" s="12">
        <f>IFERROR(VLOOKUP(A94,TWELVEMO,12,FALSE),0)</f>
        <v>1827</v>
      </c>
      <c r="D94" s="7">
        <f>IFERROR(VLOOKUP(A94,TWELVEMO,11,FALSE),0)</f>
        <v>2856.84</v>
      </c>
      <c r="E94" s="7">
        <f>IFERROR(VLOOKUP(A94,JULY2023,11,FALSE),0)</f>
        <v>107.82</v>
      </c>
      <c r="F94" s="7">
        <f>IFERROR(VLOOKUP(A94,JUNE2023,11,FALSE),0)</f>
        <v>185.7</v>
      </c>
      <c r="G94" s="7">
        <f>IFERROR(VLOOKUP(A94,MAYMAY2023,11,FALSE),0)</f>
        <v>351.42</v>
      </c>
      <c r="H94" s="7">
        <f>IFERROR(VLOOKUP(A94,JULY2022,11,FALSE),0)</f>
        <v>266.01</v>
      </c>
      <c r="I94" s="6">
        <f>IFERROR(VLOOKUP(A94,TWELVEMO,2,FALSE),0)</f>
        <v>237</v>
      </c>
      <c r="J94" s="6">
        <f>IFERROR(VLOOKUP(A94,JULY2023,2,FALSE),0)</f>
        <v>9</v>
      </c>
      <c r="K94" s="6">
        <f>IFERROR(VLOOKUP(A94,JUNE2023,2,FALSE),0)</f>
        <v>15</v>
      </c>
      <c r="L94" s="6">
        <f>IFERROR(VLOOKUP(A94,MAYMAY2023,2,FALSE),0)</f>
        <v>29</v>
      </c>
      <c r="M94" s="6">
        <f>IFERROR(VLOOKUP(A94,JULY2022,2,FALSE),0)</f>
        <v>22</v>
      </c>
      <c r="N94" s="6">
        <f>IFERROR(VLOOKUP(A94,TWELVEMO,4,FALSE),0)</f>
        <v>80</v>
      </c>
      <c r="O94" s="6">
        <f>IFERROR(VLOOKUP(A94,JULY2023,4,FALSE),0)</f>
        <v>3</v>
      </c>
      <c r="P94" s="6">
        <f>IFERROR(VLOOKUP(A94,JUNE2023,4,FALSE),0)</f>
        <v>5</v>
      </c>
      <c r="Q94" s="6">
        <f>IFERROR(VLOOKUP(A94,MAYMAY2023,4,FALSE),0)</f>
        <v>13</v>
      </c>
      <c r="R94" s="6">
        <f>IFERROR(VLOOKUP(A94,JULY2022,4,FALSE),0)</f>
        <v>10</v>
      </c>
      <c r="S94" s="14">
        <f>E94/J94</f>
        <v>11.979999999999999</v>
      </c>
      <c r="T94" s="14">
        <f>H94/M94</f>
        <v>12.091363636363637</v>
      </c>
    </row>
    <row r="95" spans="1:20" x14ac:dyDescent="0.25">
      <c r="A95" s="8" t="s">
        <v>125</v>
      </c>
      <c r="B95" s="8" t="s">
        <v>32</v>
      </c>
      <c r="C95" s="12">
        <f>IFERROR(VLOOKUP(A95,TWELVEMO,12,FALSE),0)</f>
        <v>3169</v>
      </c>
      <c r="D95" s="7">
        <f>IFERROR(VLOOKUP(A95,TWELVEMO,11,FALSE),0)</f>
        <v>3025.23</v>
      </c>
      <c r="E95" s="7">
        <f>IFERROR(VLOOKUP(A95,JULY2023,11,FALSE),0)</f>
        <v>192.83</v>
      </c>
      <c r="F95" s="7">
        <f>IFERROR(VLOOKUP(A95,JUNE2023,11,FALSE),0)</f>
        <v>309.63</v>
      </c>
      <c r="G95" s="7">
        <f>IFERROR(VLOOKUP(A95,MAYMAY2023,11,FALSE),0)</f>
        <v>204.68</v>
      </c>
      <c r="H95" s="7">
        <f>IFERROR(VLOOKUP(A95,JULY2022,11,FALSE),0)</f>
        <v>254.58</v>
      </c>
      <c r="I95" s="6">
        <f>IFERROR(VLOOKUP(A95,TWELVEMO,2,FALSE),0)</f>
        <v>241</v>
      </c>
      <c r="J95" s="6">
        <f>IFERROR(VLOOKUP(A95,JULY2023,2,FALSE),0)</f>
        <v>15</v>
      </c>
      <c r="K95" s="6">
        <f>IFERROR(VLOOKUP(A95,JUNE2023,2,FALSE),0)</f>
        <v>25</v>
      </c>
      <c r="L95" s="6">
        <f>IFERROR(VLOOKUP(A95,MAYMAY2023,2,FALSE),0)</f>
        <v>16</v>
      </c>
      <c r="M95" s="6">
        <f>IFERROR(VLOOKUP(A95,JULY2022,2,FALSE),0)</f>
        <v>21</v>
      </c>
      <c r="N95" s="6">
        <f>IFERROR(VLOOKUP(A95,TWELVEMO,4,FALSE),0)</f>
        <v>190</v>
      </c>
      <c r="O95" s="6">
        <f>IFERROR(VLOOKUP(A95,JULY2023,4,FALSE),0)</f>
        <v>11</v>
      </c>
      <c r="P95" s="6">
        <f>IFERROR(VLOOKUP(A95,JUNE2023,4,FALSE),0)</f>
        <v>17</v>
      </c>
      <c r="Q95" s="6">
        <f>IFERROR(VLOOKUP(A95,MAYMAY2023,4,FALSE),0)</f>
        <v>15</v>
      </c>
      <c r="R95" s="6">
        <f>IFERROR(VLOOKUP(A95,JULY2022,4,FALSE),0)</f>
        <v>13</v>
      </c>
      <c r="S95" s="14">
        <f>E95/J95</f>
        <v>12.855333333333334</v>
      </c>
      <c r="T95" s="14">
        <f>H95/M95</f>
        <v>12.122857142857143</v>
      </c>
    </row>
    <row r="96" spans="1:20" x14ac:dyDescent="0.25">
      <c r="A96" s="8" t="s">
        <v>126</v>
      </c>
      <c r="B96" s="8" t="s">
        <v>32</v>
      </c>
      <c r="C96" s="12">
        <f>IFERROR(VLOOKUP(A96,TWELVEMO,12,FALSE),0)</f>
        <v>1378</v>
      </c>
      <c r="D96" s="7">
        <f>IFERROR(VLOOKUP(A96,TWELVEMO,11,FALSE),0)</f>
        <v>2555.92</v>
      </c>
      <c r="E96" s="7">
        <f>IFERROR(VLOOKUP(A96,JULY2023,11,FALSE),0)</f>
        <v>182.96</v>
      </c>
      <c r="F96" s="7">
        <f>IFERROR(VLOOKUP(A96,JUNE2023,11,FALSE),0)</f>
        <v>418.03</v>
      </c>
      <c r="G96" s="7">
        <f>IFERROR(VLOOKUP(A96,MAYMAY2023,11,FALSE),0)</f>
        <v>121.78</v>
      </c>
      <c r="H96" s="7">
        <f>IFERROR(VLOOKUP(A96,JULY2022,11,FALSE),0)</f>
        <v>454.95</v>
      </c>
      <c r="I96" s="6">
        <f>IFERROR(VLOOKUP(A96,TWELVEMO,2,FALSE),0)</f>
        <v>204</v>
      </c>
      <c r="J96" s="6">
        <f>IFERROR(VLOOKUP(A96,JULY2023,2,FALSE),0)</f>
        <v>18</v>
      </c>
      <c r="K96" s="6">
        <f>IFERROR(VLOOKUP(A96,JUNE2023,2,FALSE),0)</f>
        <v>41</v>
      </c>
      <c r="L96" s="6">
        <f>IFERROR(VLOOKUP(A96,MAYMAY2023,2,FALSE),0)</f>
        <v>10</v>
      </c>
      <c r="M96" s="6">
        <f>IFERROR(VLOOKUP(A96,JULY2022,2,FALSE),0)</f>
        <v>37</v>
      </c>
      <c r="N96" s="6">
        <f>IFERROR(VLOOKUP(A96,TWELVEMO,4,FALSE),0)</f>
        <v>57</v>
      </c>
      <c r="O96" s="6">
        <f>IFERROR(VLOOKUP(A96,JULY2023,4,FALSE),0)</f>
        <v>1</v>
      </c>
      <c r="P96" s="6">
        <f>IFERROR(VLOOKUP(A96,JUNE2023,4,FALSE),0)</f>
        <v>18</v>
      </c>
      <c r="Q96" s="6">
        <f>IFERROR(VLOOKUP(A96,MAYMAY2023,4,FALSE),0)</f>
        <v>2</v>
      </c>
      <c r="R96" s="6">
        <f>IFERROR(VLOOKUP(A96,JULY2022,4,FALSE),0)</f>
        <v>18</v>
      </c>
      <c r="S96" s="14">
        <f>E96/J96</f>
        <v>10.164444444444445</v>
      </c>
      <c r="T96" s="14">
        <f>H96/M96</f>
        <v>12.295945945945945</v>
      </c>
    </row>
    <row r="97" spans="1:20" x14ac:dyDescent="0.25">
      <c r="A97" s="8" t="s">
        <v>127</v>
      </c>
      <c r="B97" s="8" t="s">
        <v>32</v>
      </c>
      <c r="C97" s="12">
        <f>IFERROR(VLOOKUP(A97,TWELVEMO,12,FALSE),0)</f>
        <v>3923</v>
      </c>
      <c r="D97" s="7">
        <f>IFERROR(VLOOKUP(A97,TWELVEMO,11,FALSE),0)</f>
        <v>5886.75</v>
      </c>
      <c r="E97" s="7">
        <f>IFERROR(VLOOKUP(A97,JULY2023,11,FALSE),0)</f>
        <v>487.3</v>
      </c>
      <c r="F97" s="7">
        <f>IFERROR(VLOOKUP(A97,JUNE2023,11,FALSE),0)</f>
        <v>517.29</v>
      </c>
      <c r="G97" s="7">
        <f>IFERROR(VLOOKUP(A97,MAYMAY2023,11,FALSE),0)</f>
        <v>485.79</v>
      </c>
      <c r="H97" s="7">
        <f>IFERROR(VLOOKUP(A97,JULY2022,11,FALSE),0)</f>
        <v>418.87</v>
      </c>
      <c r="I97" s="6">
        <f>IFERROR(VLOOKUP(A97,TWELVEMO,2,FALSE),0)</f>
        <v>458</v>
      </c>
      <c r="J97" s="6">
        <f>IFERROR(VLOOKUP(A97,JULY2023,2,FALSE),0)</f>
        <v>39</v>
      </c>
      <c r="K97" s="6">
        <f>IFERROR(VLOOKUP(A97,JUNE2023,2,FALSE),0)</f>
        <v>40</v>
      </c>
      <c r="L97" s="6">
        <f>IFERROR(VLOOKUP(A97,MAYMAY2023,2,FALSE),0)</f>
        <v>37</v>
      </c>
      <c r="M97" s="6">
        <f>IFERROR(VLOOKUP(A97,JULY2022,2,FALSE),0)</f>
        <v>34</v>
      </c>
      <c r="N97" s="6">
        <f>IFERROR(VLOOKUP(A97,TWELVEMO,4,FALSE),0)</f>
        <v>291</v>
      </c>
      <c r="O97" s="6">
        <f>IFERROR(VLOOKUP(A97,JULY2023,4,FALSE),0)</f>
        <v>22</v>
      </c>
      <c r="P97" s="6">
        <f>IFERROR(VLOOKUP(A97,JUNE2023,4,FALSE),0)</f>
        <v>22</v>
      </c>
      <c r="Q97" s="6">
        <f>IFERROR(VLOOKUP(A97,MAYMAY2023,4,FALSE),0)</f>
        <v>27</v>
      </c>
      <c r="R97" s="6">
        <f>IFERROR(VLOOKUP(A97,JULY2022,4,FALSE),0)</f>
        <v>21</v>
      </c>
      <c r="S97" s="14">
        <f>E97/J97</f>
        <v>12.494871794871795</v>
      </c>
      <c r="T97" s="14">
        <f>H97/M97</f>
        <v>12.319705882352942</v>
      </c>
    </row>
    <row r="98" spans="1:20" x14ac:dyDescent="0.25">
      <c r="A98" s="8" t="s">
        <v>128</v>
      </c>
      <c r="B98" s="8" t="s">
        <v>32</v>
      </c>
      <c r="C98" s="12">
        <f>IFERROR(VLOOKUP(A98,TWELVEMO,12,FALSE),0)</f>
        <v>1094</v>
      </c>
      <c r="D98" s="7">
        <f>IFERROR(VLOOKUP(A98,TWELVEMO,11,FALSE),0)</f>
        <v>158.76</v>
      </c>
      <c r="E98" s="7">
        <f>IFERROR(VLOOKUP(A98,JULY2023,11,FALSE),0)</f>
        <v>29.96</v>
      </c>
      <c r="F98" s="7">
        <f>IFERROR(VLOOKUP(A98,JUNE2023,11,FALSE),0)</f>
        <v>0</v>
      </c>
      <c r="G98" s="7">
        <f>IFERROR(VLOOKUP(A98,MAYMAY2023,11,FALSE),0)</f>
        <v>0</v>
      </c>
      <c r="H98" s="7">
        <f>IFERROR(VLOOKUP(A98,JULY2022,11,FALSE),0)</f>
        <v>75.88</v>
      </c>
      <c r="I98" s="6">
        <f>IFERROR(VLOOKUP(A98,TWELVEMO,2,FALSE),0)</f>
        <v>12</v>
      </c>
      <c r="J98" s="6">
        <f>IFERROR(VLOOKUP(A98,JULY2023,2,FALSE),0)</f>
        <v>2</v>
      </c>
      <c r="K98" s="6">
        <f>IFERROR(VLOOKUP(A98,JUNE2023,2,FALSE),0)</f>
        <v>0</v>
      </c>
      <c r="L98" s="6">
        <f>IFERROR(VLOOKUP(A98,MAYMAY2023,2,FALSE),0)</f>
        <v>0</v>
      </c>
      <c r="M98" s="6">
        <f>IFERROR(VLOOKUP(A98,JULY2022,2,FALSE),0)</f>
        <v>6</v>
      </c>
      <c r="N98" s="6">
        <f>IFERROR(VLOOKUP(A98,TWELVEMO,4,FALSE),0)</f>
        <v>0</v>
      </c>
      <c r="O98" s="6">
        <f>IFERROR(VLOOKUP(A98,JULY2023,4,FALSE),0)</f>
        <v>0</v>
      </c>
      <c r="P98" s="6">
        <f>IFERROR(VLOOKUP(A98,JUNE2023,4,FALSE),0)</f>
        <v>0</v>
      </c>
      <c r="Q98" s="6">
        <f>IFERROR(VLOOKUP(A98,MAYMAY2023,4,FALSE),0)</f>
        <v>0</v>
      </c>
      <c r="R98" s="6">
        <f>IFERROR(VLOOKUP(A98,JULY2022,4,FALSE),0)</f>
        <v>0</v>
      </c>
      <c r="S98" s="14">
        <f>E98/J98</f>
        <v>14.98</v>
      </c>
      <c r="T98" s="14">
        <f>H98/M98</f>
        <v>12.646666666666667</v>
      </c>
    </row>
    <row r="99" spans="1:20" x14ac:dyDescent="0.25">
      <c r="A99" s="8" t="s">
        <v>129</v>
      </c>
      <c r="B99" s="8" t="s">
        <v>32</v>
      </c>
      <c r="C99" s="12">
        <f>IFERROR(VLOOKUP(A99,TWELVEMO,12,FALSE),0)</f>
        <v>1591</v>
      </c>
      <c r="D99" s="7">
        <f>IFERROR(VLOOKUP(A99,TWELVEMO,11,FALSE),0)</f>
        <v>2125.17</v>
      </c>
      <c r="E99" s="7">
        <f>IFERROR(VLOOKUP(A99,JULY2023,11,FALSE),0)</f>
        <v>114.82</v>
      </c>
      <c r="F99" s="7">
        <f>IFERROR(VLOOKUP(A99,JUNE2023,11,FALSE),0)</f>
        <v>183.29</v>
      </c>
      <c r="G99" s="7">
        <f>IFERROR(VLOOKUP(A99,MAYMAY2023,11,FALSE),0)</f>
        <v>193.07</v>
      </c>
      <c r="H99" s="7">
        <f>IFERROR(VLOOKUP(A99,JULY2022,11,FALSE),0)</f>
        <v>126.8</v>
      </c>
      <c r="I99" s="6">
        <f>IFERROR(VLOOKUP(A99,TWELVEMO,2,FALSE),0)</f>
        <v>169</v>
      </c>
      <c r="J99" s="6">
        <f>IFERROR(VLOOKUP(A99,JULY2023,2,FALSE),0)</f>
        <v>9</v>
      </c>
      <c r="K99" s="6">
        <f>IFERROR(VLOOKUP(A99,JUNE2023,2,FALSE),0)</f>
        <v>14</v>
      </c>
      <c r="L99" s="6">
        <f>IFERROR(VLOOKUP(A99,MAYMAY2023,2,FALSE),0)</f>
        <v>15</v>
      </c>
      <c r="M99" s="6">
        <f>IFERROR(VLOOKUP(A99,JULY2022,2,FALSE),0)</f>
        <v>10</v>
      </c>
      <c r="N99" s="6">
        <f>IFERROR(VLOOKUP(A99,TWELVEMO,4,FALSE),0)</f>
        <v>66</v>
      </c>
      <c r="O99" s="6">
        <f>IFERROR(VLOOKUP(A99,JULY2023,4,FALSE),0)</f>
        <v>0</v>
      </c>
      <c r="P99" s="6">
        <f>IFERROR(VLOOKUP(A99,JUNE2023,4,FALSE),0)</f>
        <v>8</v>
      </c>
      <c r="Q99" s="6">
        <f>IFERROR(VLOOKUP(A99,MAYMAY2023,4,FALSE),0)</f>
        <v>7</v>
      </c>
      <c r="R99" s="6">
        <f>IFERROR(VLOOKUP(A99,JULY2022,4,FALSE),0)</f>
        <v>5</v>
      </c>
      <c r="S99" s="14">
        <f>E99/J99</f>
        <v>12.757777777777777</v>
      </c>
      <c r="T99" s="14">
        <f>H99/M99</f>
        <v>12.68</v>
      </c>
    </row>
    <row r="100" spans="1:20" x14ac:dyDescent="0.25">
      <c r="A100" s="8" t="s">
        <v>130</v>
      </c>
      <c r="B100" s="8" t="s">
        <v>32</v>
      </c>
      <c r="C100" s="12">
        <f>IFERROR(VLOOKUP(A100,TWELVEMO,12,FALSE),0)</f>
        <v>17442</v>
      </c>
      <c r="D100" s="7">
        <f>IFERROR(VLOOKUP(A100,TWELVEMO,11,FALSE),0)</f>
        <v>31363.13</v>
      </c>
      <c r="E100" s="7">
        <f>IFERROR(VLOOKUP(A100,JULY2023,11,FALSE),0)</f>
        <v>2935.62</v>
      </c>
      <c r="F100" s="7">
        <f>IFERROR(VLOOKUP(A100,JUNE2023,11,FALSE),0)</f>
        <v>3557.38</v>
      </c>
      <c r="G100" s="7">
        <f>IFERROR(VLOOKUP(A100,MAYMAY2023,11,FALSE),0)</f>
        <v>2444.5</v>
      </c>
      <c r="H100" s="7">
        <f>IFERROR(VLOOKUP(A100,JULY2022,11,FALSE),0)</f>
        <v>3952.7</v>
      </c>
      <c r="I100" s="6">
        <f>IFERROR(VLOOKUP(A100,TWELVEMO,2,FALSE),0)</f>
        <v>2463</v>
      </c>
      <c r="J100" s="6">
        <f>IFERROR(VLOOKUP(A100,JULY2023,2,FALSE),0)</f>
        <v>229</v>
      </c>
      <c r="K100" s="6">
        <f>IFERROR(VLOOKUP(A100,JUNE2023,2,FALSE),0)</f>
        <v>280</v>
      </c>
      <c r="L100" s="6">
        <f>IFERROR(VLOOKUP(A100,MAYMAY2023,2,FALSE),0)</f>
        <v>191</v>
      </c>
      <c r="M100" s="6">
        <f>IFERROR(VLOOKUP(A100,JULY2022,2,FALSE),0)</f>
        <v>311</v>
      </c>
      <c r="N100" s="6">
        <f>IFERROR(VLOOKUP(A100,TWELVEMO,4,FALSE),0)</f>
        <v>1928</v>
      </c>
      <c r="O100" s="6">
        <f>IFERROR(VLOOKUP(A100,JULY2023,4,FALSE),0)</f>
        <v>147</v>
      </c>
      <c r="P100" s="6">
        <f>IFERROR(VLOOKUP(A100,JUNE2023,4,FALSE),0)</f>
        <v>221</v>
      </c>
      <c r="Q100" s="6">
        <f>IFERROR(VLOOKUP(A100,MAYMAY2023,4,FALSE),0)</f>
        <v>135</v>
      </c>
      <c r="R100" s="6">
        <f>IFERROR(VLOOKUP(A100,JULY2022,4,FALSE),0)</f>
        <v>270</v>
      </c>
      <c r="S100" s="14">
        <f>E100/J100</f>
        <v>12.819301310043668</v>
      </c>
      <c r="T100" s="14">
        <f>H100/M100</f>
        <v>12.709646302250803</v>
      </c>
    </row>
    <row r="101" spans="1:20" x14ac:dyDescent="0.25">
      <c r="A101" s="8" t="s">
        <v>131</v>
      </c>
      <c r="B101" s="8" t="s">
        <v>32</v>
      </c>
      <c r="C101" s="12">
        <f>IFERROR(VLOOKUP(A101,TWELVEMO,12,FALSE),0)</f>
        <v>279</v>
      </c>
      <c r="D101" s="7">
        <f>IFERROR(VLOOKUP(A101,TWELVEMO,11,FALSE),0)</f>
        <v>15686.92</v>
      </c>
      <c r="E101" s="7">
        <f>IFERROR(VLOOKUP(A101,JULY2023,11,FALSE),0)</f>
        <v>1170.21</v>
      </c>
      <c r="F101" s="7">
        <f>IFERROR(VLOOKUP(A101,JUNE2023,11,FALSE),0)</f>
        <v>1285.58</v>
      </c>
      <c r="G101" s="7">
        <f>IFERROR(VLOOKUP(A101,MAYMAY2023,11,FALSE),0)</f>
        <v>1684.21</v>
      </c>
      <c r="H101" s="7">
        <f>IFERROR(VLOOKUP(A101,JULY2022,11,FALSE),0)</f>
        <v>1795.22</v>
      </c>
      <c r="I101" s="6">
        <f>IFERROR(VLOOKUP(A101,TWELVEMO,2,FALSE),0)</f>
        <v>1325</v>
      </c>
      <c r="J101" s="6">
        <f>IFERROR(VLOOKUP(A101,JULY2023,2,FALSE),0)</f>
        <v>117</v>
      </c>
      <c r="K101" s="6">
        <f>IFERROR(VLOOKUP(A101,JUNE2023,2,FALSE),0)</f>
        <v>129</v>
      </c>
      <c r="L101" s="6">
        <f>IFERROR(VLOOKUP(A101,MAYMAY2023,2,FALSE),0)</f>
        <v>159</v>
      </c>
      <c r="M101" s="6">
        <f>IFERROR(VLOOKUP(A101,JULY2022,2,FALSE),0)</f>
        <v>141</v>
      </c>
      <c r="N101" s="6">
        <f>IFERROR(VLOOKUP(A101,TWELVEMO,4,FALSE),0)</f>
        <v>1019</v>
      </c>
      <c r="O101" s="6">
        <f>IFERROR(VLOOKUP(A101,JULY2023,4,FALSE),0)</f>
        <v>66</v>
      </c>
      <c r="P101" s="6">
        <f>IFERROR(VLOOKUP(A101,JUNE2023,4,FALSE),0)</f>
        <v>117</v>
      </c>
      <c r="Q101" s="6">
        <f>IFERROR(VLOOKUP(A101,MAYMAY2023,4,FALSE),0)</f>
        <v>122</v>
      </c>
      <c r="R101" s="6">
        <f>IFERROR(VLOOKUP(A101,JULY2022,4,FALSE),0)</f>
        <v>113</v>
      </c>
      <c r="S101" s="14">
        <f>E101/J101</f>
        <v>10.001794871794871</v>
      </c>
      <c r="T101" s="14">
        <f>H101/M101</f>
        <v>12.732056737588653</v>
      </c>
    </row>
    <row r="102" spans="1:20" x14ac:dyDescent="0.25">
      <c r="A102" s="8" t="s">
        <v>132</v>
      </c>
      <c r="B102" s="8" t="s">
        <v>32</v>
      </c>
      <c r="C102" s="12">
        <f>IFERROR(VLOOKUP(A102,TWELVEMO,12,FALSE),0)</f>
        <v>3593</v>
      </c>
      <c r="D102" s="7">
        <f>IFERROR(VLOOKUP(A102,TWELVEMO,11,FALSE),0)</f>
        <v>381.4</v>
      </c>
      <c r="E102" s="7">
        <f>IFERROR(VLOOKUP(A102,JULY2023,11,FALSE),0)</f>
        <v>24.96</v>
      </c>
      <c r="F102" s="7">
        <f>IFERROR(VLOOKUP(A102,JUNE2023,11,FALSE),0)</f>
        <v>0</v>
      </c>
      <c r="G102" s="7">
        <f>IFERROR(VLOOKUP(A102,MAYMAY2023,11,FALSE),0)</f>
        <v>0</v>
      </c>
      <c r="H102" s="7">
        <f>IFERROR(VLOOKUP(A102,JULY2022,11,FALSE),0)</f>
        <v>38.94</v>
      </c>
      <c r="I102" s="6">
        <f>IFERROR(VLOOKUP(A102,TWELVEMO,2,FALSE),0)</f>
        <v>30</v>
      </c>
      <c r="J102" s="6">
        <f>IFERROR(VLOOKUP(A102,JULY2023,2,FALSE),0)</f>
        <v>2</v>
      </c>
      <c r="K102" s="6">
        <f>IFERROR(VLOOKUP(A102,JUNE2023,2,FALSE),0)</f>
        <v>0</v>
      </c>
      <c r="L102" s="6">
        <f>IFERROR(VLOOKUP(A102,MAYMAY2023,2,FALSE),0)</f>
        <v>0</v>
      </c>
      <c r="M102" s="6">
        <f>IFERROR(VLOOKUP(A102,JULY2022,2,FALSE),0)</f>
        <v>3</v>
      </c>
      <c r="N102" s="6">
        <f>IFERROR(VLOOKUP(A102,TWELVEMO,4,FALSE),0)</f>
        <v>0</v>
      </c>
      <c r="O102" s="6">
        <f>IFERROR(VLOOKUP(A102,JULY2023,4,FALSE),0)</f>
        <v>0</v>
      </c>
      <c r="P102" s="6">
        <f>IFERROR(VLOOKUP(A102,JUNE2023,4,FALSE),0)</f>
        <v>0</v>
      </c>
      <c r="Q102" s="6">
        <f>IFERROR(VLOOKUP(A102,MAYMAY2023,4,FALSE),0)</f>
        <v>0</v>
      </c>
      <c r="R102" s="6">
        <f>IFERROR(VLOOKUP(A102,JULY2022,4,FALSE),0)</f>
        <v>0</v>
      </c>
      <c r="S102" s="14">
        <f>E102/J102</f>
        <v>12.48</v>
      </c>
      <c r="T102" s="14">
        <f>H102/M102</f>
        <v>12.979999999999999</v>
      </c>
    </row>
    <row r="103" spans="1:20" x14ac:dyDescent="0.25">
      <c r="A103" s="8" t="s">
        <v>133</v>
      </c>
      <c r="B103" s="8" t="s">
        <v>32</v>
      </c>
      <c r="C103" s="12">
        <f>IFERROR(VLOOKUP(A103,TWELVEMO,12,FALSE),0)</f>
        <v>4155</v>
      </c>
      <c r="D103" s="7">
        <f>IFERROR(VLOOKUP(A103,TWELVEMO,11,FALSE),0)</f>
        <v>1524.35</v>
      </c>
      <c r="E103" s="7">
        <f>IFERROR(VLOOKUP(A103,JULY2023,11,FALSE),0)</f>
        <v>92.71</v>
      </c>
      <c r="F103" s="7">
        <f>IFERROR(VLOOKUP(A103,JUNE2023,11,FALSE),0)</f>
        <v>73.650000000000006</v>
      </c>
      <c r="G103" s="7">
        <f>IFERROR(VLOOKUP(A103,MAYMAY2023,11,FALSE),0)</f>
        <v>62.77</v>
      </c>
      <c r="H103" s="7">
        <f>IFERROR(VLOOKUP(A103,JULY2022,11,FALSE),0)</f>
        <v>103.84</v>
      </c>
      <c r="I103" s="6">
        <f>IFERROR(VLOOKUP(A103,TWELVEMO,2,FALSE),0)</f>
        <v>165</v>
      </c>
      <c r="J103" s="6">
        <f>IFERROR(VLOOKUP(A103,JULY2023,2,FALSE),0)</f>
        <v>11</v>
      </c>
      <c r="K103" s="6">
        <f>IFERROR(VLOOKUP(A103,JUNE2023,2,FALSE),0)</f>
        <v>7</v>
      </c>
      <c r="L103" s="6">
        <f>IFERROR(VLOOKUP(A103,MAYMAY2023,2,FALSE),0)</f>
        <v>8</v>
      </c>
      <c r="M103" s="6">
        <f>IFERROR(VLOOKUP(A103,JULY2022,2,FALSE),0)</f>
        <v>8</v>
      </c>
      <c r="N103" s="6">
        <f>IFERROR(VLOOKUP(A103,TWELVEMO,4,FALSE),0)</f>
        <v>54</v>
      </c>
      <c r="O103" s="6">
        <f>IFERROR(VLOOKUP(A103,JULY2023,4,FALSE),0)</f>
        <v>6</v>
      </c>
      <c r="P103" s="6">
        <f>IFERROR(VLOOKUP(A103,JUNE2023,4,FALSE),0)</f>
        <v>3</v>
      </c>
      <c r="Q103" s="6">
        <f>IFERROR(VLOOKUP(A103,MAYMAY2023,4,FALSE),0)</f>
        <v>5</v>
      </c>
      <c r="R103" s="6">
        <f>IFERROR(VLOOKUP(A103,JULY2022,4,FALSE),0)</f>
        <v>1</v>
      </c>
      <c r="S103" s="14">
        <f>E103/J103</f>
        <v>8.4281818181818178</v>
      </c>
      <c r="T103" s="14">
        <f>H103/M103</f>
        <v>12.98</v>
      </c>
    </row>
    <row r="104" spans="1:20" x14ac:dyDescent="0.25">
      <c r="A104" s="8" t="s">
        <v>134</v>
      </c>
      <c r="B104" s="8" t="s">
        <v>32</v>
      </c>
      <c r="C104" s="12">
        <f>IFERROR(VLOOKUP(A104,TWELVEMO,12,FALSE),0)</f>
        <v>1546</v>
      </c>
      <c r="D104" s="7">
        <f>IFERROR(VLOOKUP(A104,TWELVEMO,11,FALSE),0)</f>
        <v>638.74</v>
      </c>
      <c r="E104" s="7">
        <f>IFERROR(VLOOKUP(A104,JULY2023,11,FALSE),0)</f>
        <v>43.88</v>
      </c>
      <c r="F104" s="7">
        <f>IFERROR(VLOOKUP(A104,JUNE2023,11,FALSE),0)</f>
        <v>26.88</v>
      </c>
      <c r="G104" s="7">
        <f>IFERROR(VLOOKUP(A104,MAYMAY2023,11,FALSE),0)</f>
        <v>57.78</v>
      </c>
      <c r="H104" s="7">
        <f>IFERROR(VLOOKUP(A104,JULY2022,11,FALSE),0)</f>
        <v>51.92</v>
      </c>
      <c r="I104" s="6">
        <f>IFERROR(VLOOKUP(A104,TWELVEMO,2,FALSE),0)</f>
        <v>54</v>
      </c>
      <c r="J104" s="6">
        <f>IFERROR(VLOOKUP(A104,JULY2023,2,FALSE),0)</f>
        <v>4</v>
      </c>
      <c r="K104" s="6">
        <f>IFERROR(VLOOKUP(A104,JUNE2023,2,FALSE),0)</f>
        <v>3</v>
      </c>
      <c r="L104" s="6">
        <f>IFERROR(VLOOKUP(A104,MAYMAY2023,2,FALSE),0)</f>
        <v>6</v>
      </c>
      <c r="M104" s="6">
        <f>IFERROR(VLOOKUP(A104,JULY2022,2,FALSE),0)</f>
        <v>4</v>
      </c>
      <c r="N104" s="6">
        <f>IFERROR(VLOOKUP(A104,TWELVEMO,4,FALSE),0)</f>
        <v>0</v>
      </c>
      <c r="O104" s="6">
        <f>IFERROR(VLOOKUP(A104,JULY2023,4,FALSE),0)</f>
        <v>0</v>
      </c>
      <c r="P104" s="6">
        <f>IFERROR(VLOOKUP(A104,JUNE2023,4,FALSE),0)</f>
        <v>0</v>
      </c>
      <c r="Q104" s="6">
        <f>IFERROR(VLOOKUP(A104,MAYMAY2023,4,FALSE),0)</f>
        <v>0</v>
      </c>
      <c r="R104" s="6">
        <f>IFERROR(VLOOKUP(A104,JULY2022,4,FALSE),0)</f>
        <v>0</v>
      </c>
      <c r="S104" s="14">
        <f>E104/J104</f>
        <v>10.97</v>
      </c>
      <c r="T104" s="14">
        <f>H104/M104</f>
        <v>12.98</v>
      </c>
    </row>
    <row r="105" spans="1:20" x14ac:dyDescent="0.25">
      <c r="A105" s="8" t="s">
        <v>135</v>
      </c>
      <c r="B105" s="8" t="s">
        <v>32</v>
      </c>
      <c r="C105" s="12">
        <f>IFERROR(VLOOKUP(A105,TWELVEMO,12,FALSE),0)</f>
        <v>1081</v>
      </c>
      <c r="D105" s="7">
        <f>IFERROR(VLOOKUP(A105,TWELVEMO,11,FALSE),0)</f>
        <v>623.04</v>
      </c>
      <c r="E105" s="7">
        <f>IFERROR(VLOOKUP(A105,JULY2023,11,FALSE),0)</f>
        <v>38.94</v>
      </c>
      <c r="F105" s="7">
        <f>IFERROR(VLOOKUP(A105,JUNE2023,11,FALSE),0)</f>
        <v>103.84</v>
      </c>
      <c r="G105" s="7">
        <f>IFERROR(VLOOKUP(A105,MAYMAY2023,11,FALSE),0)</f>
        <v>51.92</v>
      </c>
      <c r="H105" s="7">
        <f>IFERROR(VLOOKUP(A105,JULY2022,11,FALSE),0)</f>
        <v>103.84</v>
      </c>
      <c r="I105" s="6">
        <f>IFERROR(VLOOKUP(A105,TWELVEMO,2,FALSE),0)</f>
        <v>48</v>
      </c>
      <c r="J105" s="6">
        <f>IFERROR(VLOOKUP(A105,JULY2023,2,FALSE),0)</f>
        <v>3</v>
      </c>
      <c r="K105" s="6">
        <f>IFERROR(VLOOKUP(A105,JUNE2023,2,FALSE),0)</f>
        <v>8</v>
      </c>
      <c r="L105" s="6">
        <f>IFERROR(VLOOKUP(A105,MAYMAY2023,2,FALSE),0)</f>
        <v>4</v>
      </c>
      <c r="M105" s="6">
        <f>IFERROR(VLOOKUP(A105,JULY2022,2,FALSE),0)</f>
        <v>8</v>
      </c>
      <c r="N105" s="6">
        <f>IFERROR(VLOOKUP(A105,TWELVEMO,4,FALSE),0)</f>
        <v>0</v>
      </c>
      <c r="O105" s="6">
        <f>IFERROR(VLOOKUP(A105,JULY2023,4,FALSE),0)</f>
        <v>0</v>
      </c>
      <c r="P105" s="6">
        <f>IFERROR(VLOOKUP(A105,JUNE2023,4,FALSE),0)</f>
        <v>0</v>
      </c>
      <c r="Q105" s="6">
        <f>IFERROR(VLOOKUP(A105,MAYMAY2023,4,FALSE),0)</f>
        <v>0</v>
      </c>
      <c r="R105" s="6">
        <f>IFERROR(VLOOKUP(A105,JULY2022,4,FALSE),0)</f>
        <v>0</v>
      </c>
      <c r="S105" s="14">
        <f>E105/J105</f>
        <v>12.979999999999999</v>
      </c>
      <c r="T105" s="14">
        <f>H105/M105</f>
        <v>12.98</v>
      </c>
    </row>
    <row r="106" spans="1:20" x14ac:dyDescent="0.25">
      <c r="A106" s="8" t="s">
        <v>136</v>
      </c>
      <c r="B106" s="8" t="s">
        <v>32</v>
      </c>
      <c r="C106" s="12">
        <f>IFERROR(VLOOKUP(A106,TWELVEMO,12,FALSE),0)</f>
        <v>3751</v>
      </c>
      <c r="D106" s="7">
        <f>IFERROR(VLOOKUP(A106,TWELVEMO,11,FALSE),0)</f>
        <v>4872.57</v>
      </c>
      <c r="E106" s="7">
        <f>IFERROR(VLOOKUP(A106,JULY2023,11,FALSE),0)</f>
        <v>404.46</v>
      </c>
      <c r="F106" s="7">
        <f>IFERROR(VLOOKUP(A106,JUNE2023,11,FALSE),0)</f>
        <v>394.57</v>
      </c>
      <c r="G106" s="7">
        <f>IFERROR(VLOOKUP(A106,MAYMAY2023,11,FALSE),0)</f>
        <v>478.16</v>
      </c>
      <c r="H106" s="7">
        <f>IFERROR(VLOOKUP(A106,JULY2022,11,FALSE),0)</f>
        <v>437.24</v>
      </c>
      <c r="I106" s="6">
        <f>IFERROR(VLOOKUP(A106,TWELVEMO,2,FALSE),0)</f>
        <v>349</v>
      </c>
      <c r="J106" s="6">
        <f>IFERROR(VLOOKUP(A106,JULY2023,2,FALSE),0)</f>
        <v>27</v>
      </c>
      <c r="K106" s="6">
        <f>IFERROR(VLOOKUP(A106,JUNE2023,2,FALSE),0)</f>
        <v>27</v>
      </c>
      <c r="L106" s="6">
        <f>IFERROR(VLOOKUP(A106,MAYMAY2023,2,FALSE),0)</f>
        <v>34</v>
      </c>
      <c r="M106" s="6">
        <f>IFERROR(VLOOKUP(A106,JULY2022,2,FALSE),0)</f>
        <v>32</v>
      </c>
      <c r="N106" s="6">
        <f>IFERROR(VLOOKUP(A106,TWELVEMO,4,FALSE),0)</f>
        <v>279</v>
      </c>
      <c r="O106" s="6">
        <f>IFERROR(VLOOKUP(A106,JULY2023,4,FALSE),0)</f>
        <v>25</v>
      </c>
      <c r="P106" s="6">
        <f>IFERROR(VLOOKUP(A106,JUNE2023,4,FALSE),0)</f>
        <v>25</v>
      </c>
      <c r="Q106" s="6">
        <f>IFERROR(VLOOKUP(A106,MAYMAY2023,4,FALSE),0)</f>
        <v>29</v>
      </c>
      <c r="R106" s="6">
        <f>IFERROR(VLOOKUP(A106,JULY2022,4,FALSE),0)</f>
        <v>26</v>
      </c>
      <c r="S106" s="14">
        <f>E106/J106</f>
        <v>14.979999999999999</v>
      </c>
      <c r="T106" s="14">
        <f>H106/M106</f>
        <v>13.66375</v>
      </c>
    </row>
    <row r="107" spans="1:20" x14ac:dyDescent="0.25">
      <c r="A107" s="8" t="s">
        <v>137</v>
      </c>
      <c r="B107" s="8" t="s">
        <v>32</v>
      </c>
      <c r="C107" s="12">
        <f>IFERROR(VLOOKUP(A107,TWELVEMO,12,FALSE),0)</f>
        <v>5031</v>
      </c>
      <c r="D107" s="7">
        <f>IFERROR(VLOOKUP(A107,TWELVEMO,11,FALSE),0)</f>
        <v>7775.83</v>
      </c>
      <c r="E107" s="7">
        <f>IFERROR(VLOOKUP(A107,JULY2023,11,FALSE),0)</f>
        <v>384.54</v>
      </c>
      <c r="F107" s="7">
        <f>IFERROR(VLOOKUP(A107,JUNE2023,11,FALSE),0)</f>
        <v>407.52</v>
      </c>
      <c r="G107" s="7">
        <f>IFERROR(VLOOKUP(A107,MAYMAY2023,11,FALSE),0)</f>
        <v>492.42</v>
      </c>
      <c r="H107" s="7">
        <f>IFERROR(VLOOKUP(A107,JULY2022,11,FALSE),0)</f>
        <v>1230.26</v>
      </c>
      <c r="I107" s="6">
        <f>IFERROR(VLOOKUP(A107,TWELVEMO,2,FALSE),0)</f>
        <v>663</v>
      </c>
      <c r="J107" s="6">
        <f>IFERROR(VLOOKUP(A107,JULY2023,2,FALSE),0)</f>
        <v>44</v>
      </c>
      <c r="K107" s="6">
        <f>IFERROR(VLOOKUP(A107,JUNE2023,2,FALSE),0)</f>
        <v>48</v>
      </c>
      <c r="L107" s="6">
        <f>IFERROR(VLOOKUP(A107,MAYMAY2023,2,FALSE),0)</f>
        <v>58</v>
      </c>
      <c r="M107" s="6">
        <f>IFERROR(VLOOKUP(A107,JULY2022,2,FALSE),0)</f>
        <v>90</v>
      </c>
      <c r="N107" s="6">
        <f>IFERROR(VLOOKUP(A107,TWELVEMO,4,FALSE),0)</f>
        <v>607</v>
      </c>
      <c r="O107" s="6">
        <f>IFERROR(VLOOKUP(A107,JULY2023,4,FALSE),0)</f>
        <v>44</v>
      </c>
      <c r="P107" s="6">
        <f>IFERROR(VLOOKUP(A107,JUNE2023,4,FALSE),0)</f>
        <v>47</v>
      </c>
      <c r="Q107" s="6">
        <f>IFERROR(VLOOKUP(A107,MAYMAY2023,4,FALSE),0)</f>
        <v>54</v>
      </c>
      <c r="R107" s="6">
        <f>IFERROR(VLOOKUP(A107,JULY2022,4,FALSE),0)</f>
        <v>81</v>
      </c>
      <c r="S107" s="14">
        <f>E107/J107</f>
        <v>8.7395454545454552</v>
      </c>
      <c r="T107" s="14">
        <f>H107/M107</f>
        <v>13.669555555555556</v>
      </c>
    </row>
    <row r="108" spans="1:20" x14ac:dyDescent="0.25">
      <c r="A108" s="8" t="s">
        <v>138</v>
      </c>
      <c r="B108" s="8" t="s">
        <v>32</v>
      </c>
      <c r="C108" s="12">
        <f>IFERROR(VLOOKUP(A108,TWELVEMO,12,FALSE),0)</f>
        <v>198</v>
      </c>
      <c r="D108" s="7">
        <f>IFERROR(VLOOKUP(A108,TWELVEMO,11,FALSE),0)</f>
        <v>14923.27</v>
      </c>
      <c r="E108" s="7">
        <f>IFERROR(VLOOKUP(A108,JULY2023,11,FALSE),0)</f>
        <v>1920.55</v>
      </c>
      <c r="F108" s="7">
        <f>IFERROR(VLOOKUP(A108,JUNE2023,11,FALSE),0)</f>
        <v>1891.73</v>
      </c>
      <c r="G108" s="7">
        <f>IFERROR(VLOOKUP(A108,MAYMAY2023,11,FALSE),0)</f>
        <v>1635.66</v>
      </c>
      <c r="H108" s="7">
        <f>IFERROR(VLOOKUP(A108,JULY2022,11,FALSE),0)</f>
        <v>1985.16</v>
      </c>
      <c r="I108" s="6">
        <f>IFERROR(VLOOKUP(A108,TWELVEMO,2,FALSE),0)</f>
        <v>1075</v>
      </c>
      <c r="J108" s="6">
        <f>IFERROR(VLOOKUP(A108,JULY2023,2,FALSE),0)</f>
        <v>137</v>
      </c>
      <c r="K108" s="6">
        <f>IFERROR(VLOOKUP(A108,JUNE2023,2,FALSE),0)</f>
        <v>139</v>
      </c>
      <c r="L108" s="6">
        <f>IFERROR(VLOOKUP(A108,MAYMAY2023,2,FALSE),0)</f>
        <v>117</v>
      </c>
      <c r="M108" s="6">
        <f>IFERROR(VLOOKUP(A108,JULY2022,2,FALSE),0)</f>
        <v>145</v>
      </c>
      <c r="N108" s="6">
        <f>IFERROR(VLOOKUP(A108,TWELVEMO,4,FALSE),0)</f>
        <v>1012</v>
      </c>
      <c r="O108" s="6">
        <f>IFERROR(VLOOKUP(A108,JULY2023,4,FALSE),0)</f>
        <v>130</v>
      </c>
      <c r="P108" s="6">
        <f>IFERROR(VLOOKUP(A108,JUNE2023,4,FALSE),0)</f>
        <v>119</v>
      </c>
      <c r="Q108" s="6">
        <f>IFERROR(VLOOKUP(A108,MAYMAY2023,4,FALSE),0)</f>
        <v>110</v>
      </c>
      <c r="R108" s="6">
        <f>IFERROR(VLOOKUP(A108,JULY2022,4,FALSE),0)</f>
        <v>144</v>
      </c>
      <c r="S108" s="14">
        <f>E108/J108</f>
        <v>14.018613138686131</v>
      </c>
      <c r="T108" s="14">
        <f>H108/M108</f>
        <v>13.690758620689655</v>
      </c>
    </row>
    <row r="109" spans="1:20" x14ac:dyDescent="0.25">
      <c r="A109" s="8" t="s">
        <v>139</v>
      </c>
      <c r="B109" s="8" t="s">
        <v>32</v>
      </c>
      <c r="C109" s="12">
        <f>IFERROR(VLOOKUP(A109,TWELVEMO,12,FALSE),0)</f>
        <v>1167</v>
      </c>
      <c r="D109" s="7">
        <f>IFERROR(VLOOKUP(A109,TWELVEMO,11,FALSE),0)</f>
        <v>1900.16</v>
      </c>
      <c r="E109" s="7">
        <f>IFERROR(VLOOKUP(A109,JULY2023,11,FALSE),0)</f>
        <v>247.6</v>
      </c>
      <c r="F109" s="7">
        <f>IFERROR(VLOOKUP(A109,JUNE2023,11,FALSE),0)</f>
        <v>273.3</v>
      </c>
      <c r="G109" s="7">
        <f>IFERROR(VLOOKUP(A109,MAYMAY2023,11,FALSE),0)</f>
        <v>262.38</v>
      </c>
      <c r="H109" s="7">
        <f>IFERROR(VLOOKUP(A109,JULY2022,11,FALSE),0)</f>
        <v>191.72</v>
      </c>
      <c r="I109" s="6">
        <f>IFERROR(VLOOKUP(A109,TWELVEMO,2,FALSE),0)</f>
        <v>153</v>
      </c>
      <c r="J109" s="6">
        <f>IFERROR(VLOOKUP(A109,JULY2023,2,FALSE),0)</f>
        <v>21</v>
      </c>
      <c r="K109" s="6">
        <f>IFERROR(VLOOKUP(A109,JUNE2023,2,FALSE),0)</f>
        <v>29</v>
      </c>
      <c r="L109" s="6">
        <f>IFERROR(VLOOKUP(A109,MAYMAY2023,2,FALSE),0)</f>
        <v>20</v>
      </c>
      <c r="M109" s="6">
        <f>IFERROR(VLOOKUP(A109,JULY2022,2,FALSE),0)</f>
        <v>14</v>
      </c>
      <c r="N109" s="6">
        <f>IFERROR(VLOOKUP(A109,TWELVEMO,4,FALSE),0)</f>
        <v>71</v>
      </c>
      <c r="O109" s="6">
        <f>IFERROR(VLOOKUP(A109,JULY2023,4,FALSE),0)</f>
        <v>9</v>
      </c>
      <c r="P109" s="6">
        <f>IFERROR(VLOOKUP(A109,JUNE2023,4,FALSE),0)</f>
        <v>7</v>
      </c>
      <c r="Q109" s="6">
        <f>IFERROR(VLOOKUP(A109,MAYMAY2023,4,FALSE),0)</f>
        <v>2</v>
      </c>
      <c r="R109" s="6">
        <f>IFERROR(VLOOKUP(A109,JULY2022,4,FALSE),0)</f>
        <v>12</v>
      </c>
      <c r="S109" s="14">
        <f>E109/J109</f>
        <v>11.790476190476189</v>
      </c>
      <c r="T109" s="14">
        <f>H109/M109</f>
        <v>13.694285714285714</v>
      </c>
    </row>
    <row r="110" spans="1:20" x14ac:dyDescent="0.25">
      <c r="A110" s="8" t="s">
        <v>140</v>
      </c>
      <c r="B110" s="8" t="s">
        <v>32</v>
      </c>
      <c r="C110" s="12">
        <f>IFERROR(VLOOKUP(A110,TWELVEMO,12,FALSE),0)</f>
        <v>1847</v>
      </c>
      <c r="D110" s="7">
        <f>IFERROR(VLOOKUP(A110,TWELVEMO,11,FALSE),0)</f>
        <v>3014.87</v>
      </c>
      <c r="E110" s="7">
        <f>IFERROR(VLOOKUP(A110,JULY2023,11,FALSE),0)</f>
        <v>114.19</v>
      </c>
      <c r="F110" s="7">
        <f>IFERROR(VLOOKUP(A110,JUNE2023,11,FALSE),0)</f>
        <v>150.13</v>
      </c>
      <c r="G110" s="7">
        <f>IFERROR(VLOOKUP(A110,MAYMAY2023,11,FALSE),0)</f>
        <v>122.82</v>
      </c>
      <c r="H110" s="7">
        <f>IFERROR(VLOOKUP(A110,JULY2022,11,FALSE),0)</f>
        <v>317.89</v>
      </c>
      <c r="I110" s="6">
        <f>IFERROR(VLOOKUP(A110,TWELVEMO,2,FALSE),0)</f>
        <v>218</v>
      </c>
      <c r="J110" s="6">
        <f>IFERROR(VLOOKUP(A110,JULY2023,2,FALSE),0)</f>
        <v>8</v>
      </c>
      <c r="K110" s="6">
        <f>IFERROR(VLOOKUP(A110,JUNE2023,2,FALSE),0)</f>
        <v>11</v>
      </c>
      <c r="L110" s="6">
        <f>IFERROR(VLOOKUP(A110,MAYMAY2023,2,FALSE),0)</f>
        <v>9</v>
      </c>
      <c r="M110" s="6">
        <f>IFERROR(VLOOKUP(A110,JULY2022,2,FALSE),0)</f>
        <v>23</v>
      </c>
      <c r="N110" s="6">
        <f>IFERROR(VLOOKUP(A110,TWELVEMO,4,FALSE),0)</f>
        <v>197</v>
      </c>
      <c r="O110" s="6">
        <f>IFERROR(VLOOKUP(A110,JULY2023,4,FALSE),0)</f>
        <v>7</v>
      </c>
      <c r="P110" s="6">
        <f>IFERROR(VLOOKUP(A110,JUNE2023,4,FALSE),0)</f>
        <v>9</v>
      </c>
      <c r="Q110" s="6">
        <f>IFERROR(VLOOKUP(A110,MAYMAY2023,4,FALSE),0)</f>
        <v>8</v>
      </c>
      <c r="R110" s="6">
        <f>IFERROR(VLOOKUP(A110,JULY2022,4,FALSE),0)</f>
        <v>22</v>
      </c>
      <c r="S110" s="14">
        <f>E110/J110</f>
        <v>14.27375</v>
      </c>
      <c r="T110" s="14">
        <f>H110/M110</f>
        <v>13.821304347826086</v>
      </c>
    </row>
    <row r="111" spans="1:20" x14ac:dyDescent="0.25">
      <c r="A111" s="8" t="s">
        <v>141</v>
      </c>
      <c r="B111" s="8" t="s">
        <v>32</v>
      </c>
      <c r="C111" s="12">
        <f>IFERROR(VLOOKUP(A111,TWELVEMO,12,FALSE),0)</f>
        <v>9685</v>
      </c>
      <c r="D111" s="7">
        <f>IFERROR(VLOOKUP(A111,TWELVEMO,11,FALSE),0)</f>
        <v>8848.85</v>
      </c>
      <c r="E111" s="7">
        <f>IFERROR(VLOOKUP(A111,JULY2023,11,FALSE),0)</f>
        <v>1378.25</v>
      </c>
      <c r="F111" s="7">
        <f>IFERROR(VLOOKUP(A111,JUNE2023,11,FALSE),0)</f>
        <v>2055.5700000000002</v>
      </c>
      <c r="G111" s="7">
        <f>IFERROR(VLOOKUP(A111,MAYMAY2023,11,FALSE),0)</f>
        <v>1125.0999999999999</v>
      </c>
      <c r="H111" s="7">
        <f>IFERROR(VLOOKUP(A111,JULY2022,11,FALSE),0)</f>
        <v>1936.18</v>
      </c>
      <c r="I111" s="6">
        <f>IFERROR(VLOOKUP(A111,TWELVEMO,2,FALSE),0)</f>
        <v>831</v>
      </c>
      <c r="J111" s="6">
        <f>IFERROR(VLOOKUP(A111,JULY2023,2,FALSE),0)</f>
        <v>122</v>
      </c>
      <c r="K111" s="6">
        <f>IFERROR(VLOOKUP(A111,JUNE2023,2,FALSE),0)</f>
        <v>203</v>
      </c>
      <c r="L111" s="6">
        <f>IFERROR(VLOOKUP(A111,MAYMAY2023,2,FALSE),0)</f>
        <v>112</v>
      </c>
      <c r="M111" s="6">
        <f>IFERROR(VLOOKUP(A111,JULY2022,2,FALSE),0)</f>
        <v>140</v>
      </c>
      <c r="N111" s="6">
        <f>IFERROR(VLOOKUP(A111,TWELVEMO,4,FALSE),0)</f>
        <v>759</v>
      </c>
      <c r="O111" s="6">
        <f>IFERROR(VLOOKUP(A111,JULY2023,4,FALSE),0)</f>
        <v>99</v>
      </c>
      <c r="P111" s="6">
        <f>IFERROR(VLOOKUP(A111,JUNE2023,4,FALSE),0)</f>
        <v>183</v>
      </c>
      <c r="Q111" s="6">
        <f>IFERROR(VLOOKUP(A111,MAYMAY2023,4,FALSE),0)</f>
        <v>105</v>
      </c>
      <c r="R111" s="6">
        <f>IFERROR(VLOOKUP(A111,JULY2022,4,FALSE),0)</f>
        <v>130</v>
      </c>
      <c r="S111" s="14">
        <f>E111/J111</f>
        <v>11.297131147540984</v>
      </c>
      <c r="T111" s="14">
        <f>H111/M111</f>
        <v>13.829857142857144</v>
      </c>
    </row>
    <row r="112" spans="1:20" x14ac:dyDescent="0.25">
      <c r="A112" s="8" t="s">
        <v>142</v>
      </c>
      <c r="B112" s="8" t="s">
        <v>32</v>
      </c>
      <c r="C112" s="12">
        <f>IFERROR(VLOOKUP(A112,TWELVEMO,12,FALSE),0)</f>
        <v>1877</v>
      </c>
      <c r="D112" s="7">
        <f>IFERROR(VLOOKUP(A112,TWELVEMO,11,FALSE),0)</f>
        <v>9287.1299999999992</v>
      </c>
      <c r="E112" s="7">
        <f>IFERROR(VLOOKUP(A112,JULY2023,11,FALSE),0)</f>
        <v>428.52</v>
      </c>
      <c r="F112" s="7">
        <f>IFERROR(VLOOKUP(A112,JUNE2023,11,FALSE),0)</f>
        <v>655.9</v>
      </c>
      <c r="G112" s="7">
        <f>IFERROR(VLOOKUP(A112,MAYMAY2023,11,FALSE),0)</f>
        <v>718.88</v>
      </c>
      <c r="H112" s="7">
        <f>IFERROR(VLOOKUP(A112,JULY2022,11,FALSE),0)</f>
        <v>485.32</v>
      </c>
      <c r="I112" s="6">
        <f>IFERROR(VLOOKUP(A112,TWELVEMO,2,FALSE),0)</f>
        <v>788</v>
      </c>
      <c r="J112" s="6">
        <f>IFERROR(VLOOKUP(A112,JULY2023,2,FALSE),0)</f>
        <v>35</v>
      </c>
      <c r="K112" s="6">
        <f>IFERROR(VLOOKUP(A112,JUNE2023,2,FALSE),0)</f>
        <v>59</v>
      </c>
      <c r="L112" s="6">
        <f>IFERROR(VLOOKUP(A112,MAYMAY2023,2,FALSE),0)</f>
        <v>61</v>
      </c>
      <c r="M112" s="6">
        <f>IFERROR(VLOOKUP(A112,JULY2022,2,FALSE),0)</f>
        <v>35</v>
      </c>
      <c r="N112" s="6">
        <f>IFERROR(VLOOKUP(A112,TWELVEMO,4,FALSE),0)</f>
        <v>625</v>
      </c>
      <c r="O112" s="6">
        <f>IFERROR(VLOOKUP(A112,JULY2023,4,FALSE),0)</f>
        <v>28</v>
      </c>
      <c r="P112" s="6">
        <f>IFERROR(VLOOKUP(A112,JUNE2023,4,FALSE),0)</f>
        <v>52</v>
      </c>
      <c r="Q112" s="6">
        <f>IFERROR(VLOOKUP(A112,MAYMAY2023,4,FALSE),0)</f>
        <v>57</v>
      </c>
      <c r="R112" s="6">
        <f>IFERROR(VLOOKUP(A112,JULY2022,4,FALSE),0)</f>
        <v>7</v>
      </c>
      <c r="S112" s="14">
        <f>E112/J112</f>
        <v>12.243428571428572</v>
      </c>
      <c r="T112" s="14">
        <f>H112/M112</f>
        <v>13.866285714285715</v>
      </c>
    </row>
    <row r="113" spans="1:20" x14ac:dyDescent="0.25">
      <c r="A113" s="8" t="s">
        <v>143</v>
      </c>
      <c r="B113" s="8" t="s">
        <v>32</v>
      </c>
      <c r="C113" s="12">
        <f>IFERROR(VLOOKUP(A113,TWELVEMO,12,FALSE),0)</f>
        <v>2615</v>
      </c>
      <c r="D113" s="7">
        <f>IFERROR(VLOOKUP(A113,TWELVEMO,11,FALSE),0)</f>
        <v>612.07000000000005</v>
      </c>
      <c r="E113" s="7">
        <f>IFERROR(VLOOKUP(A113,JULY2023,11,FALSE),0)</f>
        <v>41.94</v>
      </c>
      <c r="F113" s="7">
        <f>IFERROR(VLOOKUP(A113,JUNE2023,11,FALSE),0)</f>
        <v>27.96</v>
      </c>
      <c r="G113" s="7">
        <f>IFERROR(VLOOKUP(A113,MAYMAY2023,11,FALSE),0)</f>
        <v>38.94</v>
      </c>
      <c r="H113" s="7">
        <f>IFERROR(VLOOKUP(A113,JULY2022,11,FALSE),0)</f>
        <v>83.88</v>
      </c>
      <c r="I113" s="6">
        <f>IFERROR(VLOOKUP(A113,TWELVEMO,2,FALSE),0)</f>
        <v>44</v>
      </c>
      <c r="J113" s="6">
        <f>IFERROR(VLOOKUP(A113,JULY2023,2,FALSE),0)</f>
        <v>3</v>
      </c>
      <c r="K113" s="6">
        <f>IFERROR(VLOOKUP(A113,JUNE2023,2,FALSE),0)</f>
        <v>2</v>
      </c>
      <c r="L113" s="6">
        <f>IFERROR(VLOOKUP(A113,MAYMAY2023,2,FALSE),0)</f>
        <v>3</v>
      </c>
      <c r="M113" s="6">
        <f>IFERROR(VLOOKUP(A113,JULY2022,2,FALSE),0)</f>
        <v>6</v>
      </c>
      <c r="N113" s="6">
        <f>IFERROR(VLOOKUP(A113,TWELVEMO,4,FALSE),0)</f>
        <v>42</v>
      </c>
      <c r="O113" s="6">
        <f>IFERROR(VLOOKUP(A113,JULY2023,4,FALSE),0)</f>
        <v>3</v>
      </c>
      <c r="P113" s="6">
        <f>IFERROR(VLOOKUP(A113,JUNE2023,4,FALSE),0)</f>
        <v>2</v>
      </c>
      <c r="Q113" s="6">
        <f>IFERROR(VLOOKUP(A113,MAYMAY2023,4,FALSE),0)</f>
        <v>2</v>
      </c>
      <c r="R113" s="6">
        <f>IFERROR(VLOOKUP(A113,JULY2022,4,FALSE),0)</f>
        <v>6</v>
      </c>
      <c r="S113" s="14">
        <f>E113/J113</f>
        <v>13.979999999999999</v>
      </c>
      <c r="T113" s="14">
        <f>H113/M113</f>
        <v>13.979999999999999</v>
      </c>
    </row>
    <row r="114" spans="1:20" x14ac:dyDescent="0.25">
      <c r="A114" s="8" t="s">
        <v>144</v>
      </c>
      <c r="B114" s="8" t="s">
        <v>32</v>
      </c>
      <c r="C114" s="12">
        <f>IFERROR(VLOOKUP(A114,TWELVEMO,12,FALSE),0)</f>
        <v>2817</v>
      </c>
      <c r="D114" s="7">
        <f>IFERROR(VLOOKUP(A114,TWELVEMO,11,FALSE),0)</f>
        <v>461.34</v>
      </c>
      <c r="E114" s="7">
        <f>IFERROR(VLOOKUP(A114,JULY2023,11,FALSE),0)</f>
        <v>41.94</v>
      </c>
      <c r="F114" s="7">
        <f>IFERROR(VLOOKUP(A114,JUNE2023,11,FALSE),0)</f>
        <v>41.94</v>
      </c>
      <c r="G114" s="7">
        <f>IFERROR(VLOOKUP(A114,MAYMAY2023,11,FALSE),0)</f>
        <v>69.900000000000006</v>
      </c>
      <c r="H114" s="7">
        <f>IFERROR(VLOOKUP(A114,JULY2022,11,FALSE),0)</f>
        <v>41.94</v>
      </c>
      <c r="I114" s="6">
        <f>IFERROR(VLOOKUP(A114,TWELVEMO,2,FALSE),0)</f>
        <v>33</v>
      </c>
      <c r="J114" s="6">
        <f>IFERROR(VLOOKUP(A114,JULY2023,2,FALSE),0)</f>
        <v>3</v>
      </c>
      <c r="K114" s="6">
        <f>IFERROR(VLOOKUP(A114,JUNE2023,2,FALSE),0)</f>
        <v>3</v>
      </c>
      <c r="L114" s="6">
        <f>IFERROR(VLOOKUP(A114,MAYMAY2023,2,FALSE),0)</f>
        <v>5</v>
      </c>
      <c r="M114" s="6">
        <f>IFERROR(VLOOKUP(A114,JULY2022,2,FALSE),0)</f>
        <v>3</v>
      </c>
      <c r="N114" s="6">
        <f>IFERROR(VLOOKUP(A114,TWELVEMO,4,FALSE),0)</f>
        <v>0</v>
      </c>
      <c r="O114" s="6">
        <f>IFERROR(VLOOKUP(A114,JULY2023,4,FALSE),0)</f>
        <v>0</v>
      </c>
      <c r="P114" s="6">
        <f>IFERROR(VLOOKUP(A114,JUNE2023,4,FALSE),0)</f>
        <v>0</v>
      </c>
      <c r="Q114" s="6">
        <f>IFERROR(VLOOKUP(A114,MAYMAY2023,4,FALSE),0)</f>
        <v>0</v>
      </c>
      <c r="R114" s="6">
        <f>IFERROR(VLOOKUP(A114,JULY2022,4,FALSE),0)</f>
        <v>0</v>
      </c>
      <c r="S114" s="14">
        <f>E114/J114</f>
        <v>13.979999999999999</v>
      </c>
      <c r="T114" s="14">
        <f>H114/M114</f>
        <v>13.979999999999999</v>
      </c>
    </row>
    <row r="115" spans="1:20" x14ac:dyDescent="0.25">
      <c r="A115" s="8" t="s">
        <v>145</v>
      </c>
      <c r="B115" s="8" t="s">
        <v>32</v>
      </c>
      <c r="C115" s="12">
        <f>IFERROR(VLOOKUP(A115,TWELVEMO,12,FALSE),0)</f>
        <v>2985</v>
      </c>
      <c r="D115" s="7">
        <f>IFERROR(VLOOKUP(A115,TWELVEMO,11,FALSE),0)</f>
        <v>902.88</v>
      </c>
      <c r="E115" s="7">
        <f>IFERROR(VLOOKUP(A115,JULY2023,11,FALSE),0)</f>
        <v>80.819999999999993</v>
      </c>
      <c r="F115" s="7">
        <f>IFERROR(VLOOKUP(A115,JUNE2023,11,FALSE),0)</f>
        <v>33.44</v>
      </c>
      <c r="G115" s="7">
        <f>IFERROR(VLOOKUP(A115,MAYMAY2023,11,FALSE),0)</f>
        <v>44.9</v>
      </c>
      <c r="H115" s="7">
        <f>IFERROR(VLOOKUP(A115,JULY2022,11,FALSE),0)</f>
        <v>55.92</v>
      </c>
      <c r="I115" s="6">
        <f>IFERROR(VLOOKUP(A115,TWELVEMO,2,FALSE),0)</f>
        <v>94</v>
      </c>
      <c r="J115" s="6">
        <f>IFERROR(VLOOKUP(A115,JULY2023,2,FALSE),0)</f>
        <v>9</v>
      </c>
      <c r="K115" s="6">
        <f>IFERROR(VLOOKUP(A115,JUNE2023,2,FALSE),0)</f>
        <v>4</v>
      </c>
      <c r="L115" s="6">
        <f>IFERROR(VLOOKUP(A115,MAYMAY2023,2,FALSE),0)</f>
        <v>5</v>
      </c>
      <c r="M115" s="6">
        <f>IFERROR(VLOOKUP(A115,JULY2022,2,FALSE),0)</f>
        <v>4</v>
      </c>
      <c r="N115" s="6">
        <f>IFERROR(VLOOKUP(A115,TWELVEMO,4,FALSE),0)</f>
        <v>54</v>
      </c>
      <c r="O115" s="6">
        <f>IFERROR(VLOOKUP(A115,JULY2023,4,FALSE),0)</f>
        <v>4</v>
      </c>
      <c r="P115" s="6">
        <f>IFERROR(VLOOKUP(A115,JUNE2023,4,FALSE),0)</f>
        <v>1</v>
      </c>
      <c r="Q115" s="6">
        <f>IFERROR(VLOOKUP(A115,MAYMAY2023,4,FALSE),0)</f>
        <v>4</v>
      </c>
      <c r="R115" s="6">
        <f>IFERROR(VLOOKUP(A115,JULY2022,4,FALSE),0)</f>
        <v>3</v>
      </c>
      <c r="S115" s="14">
        <f>E115/J115</f>
        <v>8.9799999999999986</v>
      </c>
      <c r="T115" s="14">
        <f>H115/M115</f>
        <v>13.98</v>
      </c>
    </row>
    <row r="116" spans="1:20" x14ac:dyDescent="0.25">
      <c r="A116" s="8" t="s">
        <v>146</v>
      </c>
      <c r="B116" s="8" t="s">
        <v>32</v>
      </c>
      <c r="C116" s="12">
        <f>IFERROR(VLOOKUP(A116,TWELVEMO,12,FALSE),0)</f>
        <v>1</v>
      </c>
      <c r="D116" s="7">
        <f>IFERROR(VLOOKUP(A116,TWELVEMO,11,FALSE),0)</f>
        <v>59.92</v>
      </c>
      <c r="E116" s="7">
        <f>IFERROR(VLOOKUP(A116,JULY2023,11,FALSE),0)</f>
        <v>13.98</v>
      </c>
      <c r="F116" s="7">
        <f>IFERROR(VLOOKUP(A116,JUNE2023,11,FALSE),0)</f>
        <v>15.98</v>
      </c>
      <c r="G116" s="7">
        <f>IFERROR(VLOOKUP(A116,MAYMAY2023,11,FALSE),0)</f>
        <v>0</v>
      </c>
      <c r="H116" s="7">
        <f>IFERROR(VLOOKUP(A116,JULY2022,11,FALSE),0)</f>
        <v>13.98</v>
      </c>
      <c r="I116" s="6">
        <f>IFERROR(VLOOKUP(A116,TWELVEMO,2,FALSE),0)</f>
        <v>4</v>
      </c>
      <c r="J116" s="6">
        <f>IFERROR(VLOOKUP(A116,JULY2023,2,FALSE),0)</f>
        <v>1</v>
      </c>
      <c r="K116" s="6">
        <f>IFERROR(VLOOKUP(A116,JUNE2023,2,FALSE),0)</f>
        <v>1</v>
      </c>
      <c r="L116" s="6">
        <f>IFERROR(VLOOKUP(A116,MAYMAY2023,2,FALSE),0)</f>
        <v>0</v>
      </c>
      <c r="M116" s="6">
        <f>IFERROR(VLOOKUP(A116,JULY2022,2,FALSE),0)</f>
        <v>1</v>
      </c>
      <c r="N116" s="6">
        <f>IFERROR(VLOOKUP(A116,TWELVEMO,4,FALSE),0)</f>
        <v>0</v>
      </c>
      <c r="O116" s="6">
        <f>IFERROR(VLOOKUP(A116,JULY2023,4,FALSE),0)</f>
        <v>0</v>
      </c>
      <c r="P116" s="6">
        <f>IFERROR(VLOOKUP(A116,JUNE2023,4,FALSE),0)</f>
        <v>0</v>
      </c>
      <c r="Q116" s="6">
        <f>IFERROR(VLOOKUP(A116,MAYMAY2023,4,FALSE),0)</f>
        <v>0</v>
      </c>
      <c r="R116" s="6">
        <f>IFERROR(VLOOKUP(A116,JULY2022,4,FALSE),0)</f>
        <v>0</v>
      </c>
      <c r="S116" s="14">
        <f>E116/J116</f>
        <v>13.98</v>
      </c>
      <c r="T116" s="14">
        <f>H116/M116</f>
        <v>13.98</v>
      </c>
    </row>
    <row r="117" spans="1:20" x14ac:dyDescent="0.25">
      <c r="A117" s="8" t="s">
        <v>147</v>
      </c>
      <c r="B117" s="8" t="s">
        <v>32</v>
      </c>
      <c r="C117" s="12">
        <f>IFERROR(VLOOKUP(A117,TWELVEMO,12,FALSE),0)</f>
        <v>3444</v>
      </c>
      <c r="D117" s="7">
        <f>IFERROR(VLOOKUP(A117,TWELVEMO,11,FALSE),0)</f>
        <v>934.66</v>
      </c>
      <c r="E117" s="7">
        <f>IFERROR(VLOOKUP(A117,JULY2023,11,FALSE),0)</f>
        <v>13.98</v>
      </c>
      <c r="F117" s="7">
        <f>IFERROR(VLOOKUP(A117,JUNE2023,11,FALSE),0)</f>
        <v>41.94</v>
      </c>
      <c r="G117" s="7">
        <f>IFERROR(VLOOKUP(A117,MAYMAY2023,11,FALSE),0)</f>
        <v>111.84</v>
      </c>
      <c r="H117" s="7">
        <f>IFERROR(VLOOKUP(A117,JULY2022,11,FALSE),0)</f>
        <v>27.96</v>
      </c>
      <c r="I117" s="6">
        <f>IFERROR(VLOOKUP(A117,TWELVEMO,2,FALSE),0)</f>
        <v>67</v>
      </c>
      <c r="J117" s="6">
        <f>IFERROR(VLOOKUP(A117,JULY2023,2,FALSE),0)</f>
        <v>1</v>
      </c>
      <c r="K117" s="6">
        <f>IFERROR(VLOOKUP(A117,JUNE2023,2,FALSE),0)</f>
        <v>3</v>
      </c>
      <c r="L117" s="6">
        <f>IFERROR(VLOOKUP(A117,MAYMAY2023,2,FALSE),0)</f>
        <v>8</v>
      </c>
      <c r="M117" s="6">
        <f>IFERROR(VLOOKUP(A117,JULY2022,2,FALSE),0)</f>
        <v>2</v>
      </c>
      <c r="N117" s="6">
        <f>IFERROR(VLOOKUP(A117,TWELVEMO,4,FALSE),0)</f>
        <v>61</v>
      </c>
      <c r="O117" s="6">
        <f>IFERROR(VLOOKUP(A117,JULY2023,4,FALSE),0)</f>
        <v>1</v>
      </c>
      <c r="P117" s="6">
        <f>IFERROR(VLOOKUP(A117,JUNE2023,4,FALSE),0)</f>
        <v>2</v>
      </c>
      <c r="Q117" s="6">
        <f>IFERROR(VLOOKUP(A117,MAYMAY2023,4,FALSE),0)</f>
        <v>8</v>
      </c>
      <c r="R117" s="6">
        <f>IFERROR(VLOOKUP(A117,JULY2022,4,FALSE),0)</f>
        <v>2</v>
      </c>
      <c r="S117" s="14">
        <f>E117/J117</f>
        <v>13.98</v>
      </c>
      <c r="T117" s="14">
        <f>H117/M117</f>
        <v>13.98</v>
      </c>
    </row>
    <row r="118" spans="1:20" x14ac:dyDescent="0.25">
      <c r="A118" s="8" t="s">
        <v>148</v>
      </c>
      <c r="B118" s="8" t="s">
        <v>32</v>
      </c>
      <c r="C118" s="12">
        <f>IFERROR(VLOOKUP(A118,TWELVEMO,12,FALSE),0)</f>
        <v>566</v>
      </c>
      <c r="D118" s="7">
        <f>IFERROR(VLOOKUP(A118,TWELVEMO,11,FALSE),0)</f>
        <v>16067.74</v>
      </c>
      <c r="E118" s="7">
        <f>IFERROR(VLOOKUP(A118,JULY2023,11,FALSE),0)</f>
        <v>1298.4100000000001</v>
      </c>
      <c r="F118" s="7">
        <f>IFERROR(VLOOKUP(A118,JUNE2023,11,FALSE),0)</f>
        <v>1795.69</v>
      </c>
      <c r="G118" s="7">
        <f>IFERROR(VLOOKUP(A118,MAYMAY2023,11,FALSE),0)</f>
        <v>1681.99</v>
      </c>
      <c r="H118" s="7">
        <f>IFERROR(VLOOKUP(A118,JULY2022,11,FALSE),0)</f>
        <v>1412.54</v>
      </c>
      <c r="I118" s="6">
        <f>IFERROR(VLOOKUP(A118,TWELVEMO,2,FALSE),0)</f>
        <v>1252</v>
      </c>
      <c r="J118" s="6">
        <f>IFERROR(VLOOKUP(A118,JULY2023,2,FALSE),0)</f>
        <v>109</v>
      </c>
      <c r="K118" s="6">
        <f>IFERROR(VLOOKUP(A118,JUNE2023,2,FALSE),0)</f>
        <v>157</v>
      </c>
      <c r="L118" s="6">
        <f>IFERROR(VLOOKUP(A118,MAYMAY2023,2,FALSE),0)</f>
        <v>146</v>
      </c>
      <c r="M118" s="6">
        <f>IFERROR(VLOOKUP(A118,JULY2022,2,FALSE),0)</f>
        <v>101</v>
      </c>
      <c r="N118" s="6">
        <f>IFERROR(VLOOKUP(A118,TWELVEMO,4,FALSE),0)</f>
        <v>991</v>
      </c>
      <c r="O118" s="6">
        <f>IFERROR(VLOOKUP(A118,JULY2023,4,FALSE),0)</f>
        <v>79</v>
      </c>
      <c r="P118" s="6">
        <f>IFERROR(VLOOKUP(A118,JUNE2023,4,FALSE),0)</f>
        <v>112</v>
      </c>
      <c r="Q118" s="6">
        <f>IFERROR(VLOOKUP(A118,MAYMAY2023,4,FALSE),0)</f>
        <v>109</v>
      </c>
      <c r="R118" s="6">
        <f>IFERROR(VLOOKUP(A118,JULY2022,4,FALSE),0)</f>
        <v>84</v>
      </c>
      <c r="S118" s="14">
        <f>E118/J118</f>
        <v>11.912018348623853</v>
      </c>
      <c r="T118" s="14">
        <f>H118/M118</f>
        <v>13.985544554455446</v>
      </c>
    </row>
    <row r="119" spans="1:20" x14ac:dyDescent="0.25">
      <c r="A119" s="8" t="s">
        <v>149</v>
      </c>
      <c r="B119" s="8" t="s">
        <v>32</v>
      </c>
      <c r="C119" s="12">
        <f>IFERROR(VLOOKUP(A119,TWELVEMO,12,FALSE),0)</f>
        <v>3628</v>
      </c>
      <c r="D119" s="7">
        <f>IFERROR(VLOOKUP(A119,TWELVEMO,11,FALSE),0)</f>
        <v>5760.78</v>
      </c>
      <c r="E119" s="7">
        <f>IFERROR(VLOOKUP(A119,JULY2023,11,FALSE),0)</f>
        <v>377.46</v>
      </c>
      <c r="F119" s="7">
        <f>IFERROR(VLOOKUP(A119,JUNE2023,11,FALSE),0)</f>
        <v>718.98</v>
      </c>
      <c r="G119" s="7">
        <f>IFERROR(VLOOKUP(A119,MAYMAY2023,11,FALSE),0)</f>
        <v>453.34</v>
      </c>
      <c r="H119" s="7">
        <f>IFERROR(VLOOKUP(A119,JULY2022,11,FALSE),0)</f>
        <v>1134.3800000000001</v>
      </c>
      <c r="I119" s="6">
        <f>IFERROR(VLOOKUP(A119,TWELVEMO,2,FALSE),0)</f>
        <v>412</v>
      </c>
      <c r="J119" s="6">
        <f>IFERROR(VLOOKUP(A119,JULY2023,2,FALSE),0)</f>
        <v>27</v>
      </c>
      <c r="K119" s="6">
        <f>IFERROR(VLOOKUP(A119,JUNE2023,2,FALSE),0)</f>
        <v>51</v>
      </c>
      <c r="L119" s="6">
        <f>IFERROR(VLOOKUP(A119,MAYMAY2023,2,FALSE),0)</f>
        <v>33</v>
      </c>
      <c r="M119" s="6">
        <f>IFERROR(VLOOKUP(A119,JULY2022,2,FALSE),0)</f>
        <v>81</v>
      </c>
      <c r="N119" s="6">
        <f>IFERROR(VLOOKUP(A119,TWELVEMO,4,FALSE),0)</f>
        <v>172</v>
      </c>
      <c r="O119" s="6">
        <f>IFERROR(VLOOKUP(A119,JULY2023,4,FALSE),0)</f>
        <v>4</v>
      </c>
      <c r="P119" s="6">
        <f>IFERROR(VLOOKUP(A119,JUNE2023,4,FALSE),0)</f>
        <v>20</v>
      </c>
      <c r="Q119" s="6">
        <f>IFERROR(VLOOKUP(A119,MAYMAY2023,4,FALSE),0)</f>
        <v>12</v>
      </c>
      <c r="R119" s="6">
        <f>IFERROR(VLOOKUP(A119,JULY2022,4,FALSE),0)</f>
        <v>47</v>
      </c>
      <c r="S119" s="14">
        <f>E119/J119</f>
        <v>13.979999999999999</v>
      </c>
      <c r="T119" s="14">
        <f>H119/M119</f>
        <v>14.004691358024692</v>
      </c>
    </row>
    <row r="120" spans="1:20" x14ac:dyDescent="0.25">
      <c r="A120" s="8" t="s">
        <v>150</v>
      </c>
      <c r="B120" s="8" t="s">
        <v>32</v>
      </c>
      <c r="C120" s="12">
        <f>IFERROR(VLOOKUP(A120,TWELVEMO,12,FALSE),0)</f>
        <v>7802</v>
      </c>
      <c r="D120" s="7">
        <f>IFERROR(VLOOKUP(A120,TWELVEMO,11,FALSE),0)</f>
        <v>22478.35</v>
      </c>
      <c r="E120" s="7">
        <f>IFERROR(VLOOKUP(A120,JULY2023,11,FALSE),0)</f>
        <v>1133.04</v>
      </c>
      <c r="F120" s="7">
        <f>IFERROR(VLOOKUP(A120,JUNE2023,11,FALSE),0)</f>
        <v>1257.3699999999999</v>
      </c>
      <c r="G120" s="7">
        <f>IFERROR(VLOOKUP(A120,MAYMAY2023,11,FALSE),0)</f>
        <v>2343.02</v>
      </c>
      <c r="H120" s="7">
        <f>IFERROR(VLOOKUP(A120,JULY2022,11,FALSE),0)</f>
        <v>1768.5</v>
      </c>
      <c r="I120" s="6">
        <f>IFERROR(VLOOKUP(A120,TWELVEMO,2,FALSE),0)</f>
        <v>1706</v>
      </c>
      <c r="J120" s="6">
        <f>IFERROR(VLOOKUP(A120,JULY2023,2,FALSE),0)</f>
        <v>93</v>
      </c>
      <c r="K120" s="6">
        <f>IFERROR(VLOOKUP(A120,JUNE2023,2,FALSE),0)</f>
        <v>104</v>
      </c>
      <c r="L120" s="6">
        <f>IFERROR(VLOOKUP(A120,MAYMAY2023,2,FALSE),0)</f>
        <v>195</v>
      </c>
      <c r="M120" s="6">
        <f>IFERROR(VLOOKUP(A120,JULY2022,2,FALSE),0)</f>
        <v>125</v>
      </c>
      <c r="N120" s="6">
        <f>IFERROR(VLOOKUP(A120,TWELVEMO,4,FALSE),0)</f>
        <v>1527</v>
      </c>
      <c r="O120" s="6">
        <f>IFERROR(VLOOKUP(A120,JULY2023,4,FALSE),0)</f>
        <v>69</v>
      </c>
      <c r="P120" s="6">
        <f>IFERROR(VLOOKUP(A120,JUNE2023,4,FALSE),0)</f>
        <v>69</v>
      </c>
      <c r="Q120" s="6">
        <f>IFERROR(VLOOKUP(A120,MAYMAY2023,4,FALSE),0)</f>
        <v>166</v>
      </c>
      <c r="R120" s="6">
        <f>IFERROR(VLOOKUP(A120,JULY2022,4,FALSE),0)</f>
        <v>122</v>
      </c>
      <c r="S120" s="14">
        <f>E120/J120</f>
        <v>12.183225806451613</v>
      </c>
      <c r="T120" s="14">
        <f>H120/M120</f>
        <v>14.148</v>
      </c>
    </row>
    <row r="121" spans="1:20" x14ac:dyDescent="0.25">
      <c r="A121" s="8" t="s">
        <v>151</v>
      </c>
      <c r="B121" s="8" t="s">
        <v>32</v>
      </c>
      <c r="C121" s="12">
        <f>IFERROR(VLOOKUP(A121,TWELVEMO,12,FALSE),0)</f>
        <v>4368</v>
      </c>
      <c r="D121" s="7">
        <f>IFERROR(VLOOKUP(A121,TWELVEMO,11,FALSE),0)</f>
        <v>10800.8</v>
      </c>
      <c r="E121" s="7">
        <f>IFERROR(VLOOKUP(A121,JULY2023,11,FALSE),0)</f>
        <v>559.57000000000005</v>
      </c>
      <c r="F121" s="7">
        <f>IFERROR(VLOOKUP(A121,JUNE2023,11,FALSE),0)</f>
        <v>810.77</v>
      </c>
      <c r="G121" s="7">
        <f>IFERROR(VLOOKUP(A121,MAYMAY2023,11,FALSE),0)</f>
        <v>580.80999999999995</v>
      </c>
      <c r="H121" s="7">
        <f>IFERROR(VLOOKUP(A121,JULY2022,11,FALSE),0)</f>
        <v>835.92</v>
      </c>
      <c r="I121" s="6">
        <f>IFERROR(VLOOKUP(A121,TWELVEMO,2,FALSE),0)</f>
        <v>963</v>
      </c>
      <c r="J121" s="6">
        <f>IFERROR(VLOOKUP(A121,JULY2023,2,FALSE),0)</f>
        <v>38</v>
      </c>
      <c r="K121" s="6">
        <f>IFERROR(VLOOKUP(A121,JUNE2023,2,FALSE),0)</f>
        <v>56</v>
      </c>
      <c r="L121" s="6">
        <f>IFERROR(VLOOKUP(A121,MAYMAY2023,2,FALSE),0)</f>
        <v>42</v>
      </c>
      <c r="M121" s="6">
        <f>IFERROR(VLOOKUP(A121,JULY2022,2,FALSE),0)</f>
        <v>59</v>
      </c>
      <c r="N121" s="6">
        <f>IFERROR(VLOOKUP(A121,TWELVEMO,4,FALSE),0)</f>
        <v>795</v>
      </c>
      <c r="O121" s="6">
        <f>IFERROR(VLOOKUP(A121,JULY2023,4,FALSE),0)</f>
        <v>33</v>
      </c>
      <c r="P121" s="6">
        <f>IFERROR(VLOOKUP(A121,JUNE2023,4,FALSE),0)</f>
        <v>44</v>
      </c>
      <c r="Q121" s="6">
        <f>IFERROR(VLOOKUP(A121,MAYMAY2023,4,FALSE),0)</f>
        <v>30</v>
      </c>
      <c r="R121" s="6">
        <f>IFERROR(VLOOKUP(A121,JULY2022,4,FALSE),0)</f>
        <v>40</v>
      </c>
      <c r="S121" s="14">
        <f>E121/J121</f>
        <v>14.725526315789475</v>
      </c>
      <c r="T121" s="14">
        <f>H121/M121</f>
        <v>14.168135593220338</v>
      </c>
    </row>
    <row r="122" spans="1:20" x14ac:dyDescent="0.25">
      <c r="A122" s="8" t="s">
        <v>152</v>
      </c>
      <c r="B122" s="8" t="s">
        <v>32</v>
      </c>
      <c r="C122" s="12">
        <f>IFERROR(VLOOKUP(A122,TWELVEMO,12,FALSE),0)</f>
        <v>1137</v>
      </c>
      <c r="D122" s="7">
        <f>IFERROR(VLOOKUP(A122,TWELVEMO,11,FALSE),0)</f>
        <v>6872.89</v>
      </c>
      <c r="E122" s="7">
        <f>IFERROR(VLOOKUP(A122,JULY2023,11,FALSE),0)</f>
        <v>542.84</v>
      </c>
      <c r="F122" s="7">
        <f>IFERROR(VLOOKUP(A122,JUNE2023,11,FALSE),0)</f>
        <v>520.73</v>
      </c>
      <c r="G122" s="7">
        <f>IFERROR(VLOOKUP(A122,MAYMAY2023,11,FALSE),0)</f>
        <v>739.02</v>
      </c>
      <c r="H122" s="7">
        <f>IFERROR(VLOOKUP(A122,JULY2022,11,FALSE),0)</f>
        <v>555.22</v>
      </c>
      <c r="I122" s="6">
        <f>IFERROR(VLOOKUP(A122,TWELVEMO,2,FALSE),0)</f>
        <v>460</v>
      </c>
      <c r="J122" s="6">
        <f>IFERROR(VLOOKUP(A122,JULY2023,2,FALSE),0)</f>
        <v>36</v>
      </c>
      <c r="K122" s="6">
        <f>IFERROR(VLOOKUP(A122,JUNE2023,2,FALSE),0)</f>
        <v>36</v>
      </c>
      <c r="L122" s="6">
        <f>IFERROR(VLOOKUP(A122,MAYMAY2023,2,FALSE),0)</f>
        <v>49</v>
      </c>
      <c r="M122" s="6">
        <f>IFERROR(VLOOKUP(A122,JULY2022,2,FALSE),0)</f>
        <v>39</v>
      </c>
      <c r="N122" s="6">
        <f>IFERROR(VLOOKUP(A122,TWELVEMO,4,FALSE),0)</f>
        <v>331</v>
      </c>
      <c r="O122" s="6">
        <f>IFERROR(VLOOKUP(A122,JULY2023,4,FALSE),0)</f>
        <v>24</v>
      </c>
      <c r="P122" s="6">
        <f>IFERROR(VLOOKUP(A122,JUNE2023,4,FALSE),0)</f>
        <v>23</v>
      </c>
      <c r="Q122" s="6">
        <f>IFERROR(VLOOKUP(A122,MAYMAY2023,4,FALSE),0)</f>
        <v>37</v>
      </c>
      <c r="R122" s="6">
        <f>IFERROR(VLOOKUP(A122,JULY2022,4,FALSE),0)</f>
        <v>20</v>
      </c>
      <c r="S122" s="14">
        <f>E122/J122</f>
        <v>15.078888888888891</v>
      </c>
      <c r="T122" s="14">
        <f>H122/M122</f>
        <v>14.236410256410258</v>
      </c>
    </row>
    <row r="123" spans="1:20" x14ac:dyDescent="0.25">
      <c r="A123" s="8" t="s">
        <v>153</v>
      </c>
      <c r="B123" s="8" t="s">
        <v>32</v>
      </c>
      <c r="C123" s="12">
        <f>IFERROR(VLOOKUP(A123,TWELVEMO,12,FALSE),0)</f>
        <v>6268</v>
      </c>
      <c r="D123" s="7">
        <f>IFERROR(VLOOKUP(A123,TWELVEMO,11,FALSE),0)</f>
        <v>510.35</v>
      </c>
      <c r="E123" s="7">
        <f>IFERROR(VLOOKUP(A123,JULY2023,11,FALSE),0)</f>
        <v>9.98</v>
      </c>
      <c r="F123" s="7">
        <f>IFERROR(VLOOKUP(A123,JUNE2023,11,FALSE),0)</f>
        <v>12.9</v>
      </c>
      <c r="G123" s="7">
        <f>IFERROR(VLOOKUP(A123,MAYMAY2023,11,FALSE),0)</f>
        <v>34.33</v>
      </c>
      <c r="H123" s="7">
        <f>IFERROR(VLOOKUP(A123,JULY2022,11,FALSE),0)</f>
        <v>42.94</v>
      </c>
      <c r="I123" s="6">
        <f>IFERROR(VLOOKUP(A123,TWELVEMO,2,FALSE),0)</f>
        <v>47</v>
      </c>
      <c r="J123" s="6">
        <f>IFERROR(VLOOKUP(A123,JULY2023,2,FALSE),0)</f>
        <v>1</v>
      </c>
      <c r="K123" s="6">
        <f>IFERROR(VLOOKUP(A123,JUNE2023,2,FALSE),0)</f>
        <v>2</v>
      </c>
      <c r="L123" s="6">
        <f>IFERROR(VLOOKUP(A123,MAYMAY2023,2,FALSE),0)</f>
        <v>4</v>
      </c>
      <c r="M123" s="6">
        <f>IFERROR(VLOOKUP(A123,JULY2022,2,FALSE),0)</f>
        <v>3</v>
      </c>
      <c r="N123" s="6">
        <f>IFERROR(VLOOKUP(A123,TWELVEMO,4,FALSE),0)</f>
        <v>13</v>
      </c>
      <c r="O123" s="6">
        <f>IFERROR(VLOOKUP(A123,JULY2023,4,FALSE),0)</f>
        <v>0</v>
      </c>
      <c r="P123" s="6">
        <f>IFERROR(VLOOKUP(A123,JUNE2023,4,FALSE),0)</f>
        <v>0</v>
      </c>
      <c r="Q123" s="6">
        <f>IFERROR(VLOOKUP(A123,MAYMAY2023,4,FALSE),0)</f>
        <v>0</v>
      </c>
      <c r="R123" s="6">
        <f>IFERROR(VLOOKUP(A123,JULY2022,4,FALSE),0)</f>
        <v>0</v>
      </c>
      <c r="S123" s="14">
        <f>E123/J123</f>
        <v>9.98</v>
      </c>
      <c r="T123" s="14">
        <f>H123/M123</f>
        <v>14.313333333333333</v>
      </c>
    </row>
    <row r="124" spans="1:20" x14ac:dyDescent="0.25">
      <c r="A124" s="8" t="s">
        <v>154</v>
      </c>
      <c r="B124" s="8" t="s">
        <v>32</v>
      </c>
      <c r="C124" s="12">
        <f>IFERROR(VLOOKUP(A124,TWELVEMO,12,FALSE),0)</f>
        <v>0</v>
      </c>
      <c r="D124" s="7">
        <f>IFERROR(VLOOKUP(A124,TWELVEMO,11,FALSE),0)</f>
        <v>3085.73</v>
      </c>
      <c r="E124" s="7">
        <f>IFERROR(VLOOKUP(A124,JULY2023,11,FALSE),0)</f>
        <v>14.98</v>
      </c>
      <c r="F124" s="7">
        <f>IFERROR(VLOOKUP(A124,JUNE2023,11,FALSE),0)</f>
        <v>0</v>
      </c>
      <c r="G124" s="7">
        <f>IFERROR(VLOOKUP(A124,MAYMAY2023,11,FALSE),0)</f>
        <v>0</v>
      </c>
      <c r="H124" s="7">
        <f>IFERROR(VLOOKUP(A124,JULY2022,11,FALSE),0)</f>
        <v>569.24</v>
      </c>
      <c r="I124" s="6">
        <f>IFERROR(VLOOKUP(A124,TWELVEMO,2,FALSE),0)</f>
        <v>207</v>
      </c>
      <c r="J124" s="6">
        <f>IFERROR(VLOOKUP(A124,JULY2023,2,FALSE),0)</f>
        <v>1</v>
      </c>
      <c r="K124" s="6">
        <f>IFERROR(VLOOKUP(A124,JUNE2023,2,FALSE),0)</f>
        <v>0</v>
      </c>
      <c r="L124" s="6">
        <f>IFERROR(VLOOKUP(A124,MAYMAY2023,2,FALSE),0)</f>
        <v>0</v>
      </c>
      <c r="M124" s="6">
        <f>IFERROR(VLOOKUP(A124,JULY2022,2,FALSE),0)</f>
        <v>39</v>
      </c>
      <c r="N124" s="6">
        <f>IFERROR(VLOOKUP(A124,TWELVEMO,4,FALSE),0)</f>
        <v>196</v>
      </c>
      <c r="O124" s="6">
        <f>IFERROR(VLOOKUP(A124,JULY2023,4,FALSE),0)</f>
        <v>0</v>
      </c>
      <c r="P124" s="6">
        <f>IFERROR(VLOOKUP(A124,JUNE2023,4,FALSE),0)</f>
        <v>0</v>
      </c>
      <c r="Q124" s="6">
        <f>IFERROR(VLOOKUP(A124,MAYMAY2023,4,FALSE),0)</f>
        <v>0</v>
      </c>
      <c r="R124" s="6">
        <f>IFERROR(VLOOKUP(A124,JULY2022,4,FALSE),0)</f>
        <v>38</v>
      </c>
      <c r="S124" s="14">
        <f>E124/J124</f>
        <v>14.98</v>
      </c>
      <c r="T124" s="14">
        <f>H124/M124</f>
        <v>14.595897435897436</v>
      </c>
    </row>
    <row r="125" spans="1:20" x14ac:dyDescent="0.25">
      <c r="A125" s="8" t="s">
        <v>155</v>
      </c>
      <c r="B125" s="8" t="s">
        <v>32</v>
      </c>
      <c r="C125" s="12">
        <f>IFERROR(VLOOKUP(A125,TWELVEMO,12,FALSE),0)</f>
        <v>4229</v>
      </c>
      <c r="D125" s="7">
        <f>IFERROR(VLOOKUP(A125,TWELVEMO,11,FALSE),0)</f>
        <v>2735.8</v>
      </c>
      <c r="E125" s="7">
        <f>IFERROR(VLOOKUP(A125,JULY2023,11,FALSE),0)</f>
        <v>63.92</v>
      </c>
      <c r="F125" s="7">
        <f>IFERROR(VLOOKUP(A125,JUNE2023,11,FALSE),0)</f>
        <v>315.44</v>
      </c>
      <c r="G125" s="7">
        <f>IFERROR(VLOOKUP(A125,MAYMAY2023,11,FALSE),0)</f>
        <v>688.74</v>
      </c>
      <c r="H125" s="7">
        <f>IFERROR(VLOOKUP(A125,JULY2022,11,FALSE),0)</f>
        <v>73.900000000000006</v>
      </c>
      <c r="I125" s="6">
        <f>IFERROR(VLOOKUP(A125,TWELVEMO,2,FALSE),0)</f>
        <v>260</v>
      </c>
      <c r="J125" s="6">
        <f>IFERROR(VLOOKUP(A125,JULY2023,2,FALSE),0)</f>
        <v>4</v>
      </c>
      <c r="K125" s="6">
        <f>IFERROR(VLOOKUP(A125,JUNE2023,2,FALSE),0)</f>
        <v>28</v>
      </c>
      <c r="L125" s="6">
        <f>IFERROR(VLOOKUP(A125,MAYMAY2023,2,FALSE),0)</f>
        <v>63</v>
      </c>
      <c r="M125" s="6">
        <f>IFERROR(VLOOKUP(A125,JULY2022,2,FALSE),0)</f>
        <v>5</v>
      </c>
      <c r="N125" s="6">
        <f>IFERROR(VLOOKUP(A125,TWELVEMO,4,FALSE),0)</f>
        <v>8</v>
      </c>
      <c r="O125" s="6">
        <f>IFERROR(VLOOKUP(A125,JULY2023,4,FALSE),0)</f>
        <v>2</v>
      </c>
      <c r="P125" s="6">
        <f>IFERROR(VLOOKUP(A125,JUNE2023,4,FALSE),0)</f>
        <v>6</v>
      </c>
      <c r="Q125" s="6">
        <f>IFERROR(VLOOKUP(A125,MAYMAY2023,4,FALSE),0)</f>
        <v>0</v>
      </c>
      <c r="R125" s="6">
        <f>IFERROR(VLOOKUP(A125,JULY2022,4,FALSE),0)</f>
        <v>1</v>
      </c>
      <c r="S125" s="14">
        <f>E125/J125</f>
        <v>15.98</v>
      </c>
      <c r="T125" s="14">
        <f>H125/M125</f>
        <v>14.780000000000001</v>
      </c>
    </row>
    <row r="126" spans="1:20" x14ac:dyDescent="0.25">
      <c r="A126" s="8" t="s">
        <v>156</v>
      </c>
      <c r="B126" s="8" t="s">
        <v>32</v>
      </c>
      <c r="C126" s="12">
        <f>IFERROR(VLOOKUP(A126,TWELVEMO,12,FALSE),0)</f>
        <v>917</v>
      </c>
      <c r="D126" s="7">
        <f>IFERROR(VLOOKUP(A126,TWELVEMO,11,FALSE),0)</f>
        <v>4704.7299999999996</v>
      </c>
      <c r="E126" s="7">
        <f>IFERROR(VLOOKUP(A126,JULY2023,11,FALSE),0)</f>
        <v>484.96</v>
      </c>
      <c r="F126" s="7">
        <f>IFERROR(VLOOKUP(A126,JUNE2023,11,FALSE),0)</f>
        <v>466.74</v>
      </c>
      <c r="G126" s="7">
        <f>IFERROR(VLOOKUP(A126,MAYMAY2023,11,FALSE),0)</f>
        <v>417.44</v>
      </c>
      <c r="H126" s="7">
        <f>IFERROR(VLOOKUP(A126,JULY2022,11,FALSE),0)</f>
        <v>252.66</v>
      </c>
      <c r="I126" s="6">
        <f>IFERROR(VLOOKUP(A126,TWELVEMO,2,FALSE),0)</f>
        <v>315</v>
      </c>
      <c r="J126" s="6">
        <f>IFERROR(VLOOKUP(A126,JULY2023,2,FALSE),0)</f>
        <v>32</v>
      </c>
      <c r="K126" s="6">
        <f>IFERROR(VLOOKUP(A126,JUNE2023,2,FALSE),0)</f>
        <v>31</v>
      </c>
      <c r="L126" s="6">
        <f>IFERROR(VLOOKUP(A126,MAYMAY2023,2,FALSE),0)</f>
        <v>28</v>
      </c>
      <c r="M126" s="6">
        <f>IFERROR(VLOOKUP(A126,JULY2022,2,FALSE),0)</f>
        <v>17</v>
      </c>
      <c r="N126" s="6">
        <f>IFERROR(VLOOKUP(A126,TWELVEMO,4,FALSE),0)</f>
        <v>256</v>
      </c>
      <c r="O126" s="6">
        <f>IFERROR(VLOOKUP(A126,JULY2023,4,FALSE),0)</f>
        <v>26</v>
      </c>
      <c r="P126" s="6">
        <f>IFERROR(VLOOKUP(A126,JUNE2023,4,FALSE),0)</f>
        <v>21</v>
      </c>
      <c r="Q126" s="6">
        <f>IFERROR(VLOOKUP(A126,MAYMAY2023,4,FALSE),0)</f>
        <v>23</v>
      </c>
      <c r="R126" s="6">
        <f>IFERROR(VLOOKUP(A126,JULY2022,4,FALSE),0)</f>
        <v>15</v>
      </c>
      <c r="S126" s="14">
        <f>E126/J126</f>
        <v>15.154999999999999</v>
      </c>
      <c r="T126" s="14">
        <f>H126/M126</f>
        <v>14.86235294117647</v>
      </c>
    </row>
    <row r="127" spans="1:20" x14ac:dyDescent="0.25">
      <c r="A127" s="8" t="s">
        <v>157</v>
      </c>
      <c r="B127" s="8" t="s">
        <v>32</v>
      </c>
      <c r="C127" s="12">
        <f>IFERROR(VLOOKUP(A127,TWELVEMO,12,FALSE),0)</f>
        <v>1336</v>
      </c>
      <c r="D127" s="7">
        <f>IFERROR(VLOOKUP(A127,TWELVEMO,11,FALSE),0)</f>
        <v>8218.1299999999992</v>
      </c>
      <c r="E127" s="7">
        <f>IFERROR(VLOOKUP(A127,JULY2023,11,FALSE),0)</f>
        <v>712.56</v>
      </c>
      <c r="F127" s="7">
        <f>IFERROR(VLOOKUP(A127,JUNE2023,11,FALSE),0)</f>
        <v>466.96</v>
      </c>
      <c r="G127" s="7">
        <f>IFERROR(VLOOKUP(A127,MAYMAY2023,11,FALSE),0)</f>
        <v>758.28</v>
      </c>
      <c r="H127" s="7">
        <f>IFERROR(VLOOKUP(A127,JULY2022,11,FALSE),0)</f>
        <v>702.06</v>
      </c>
      <c r="I127" s="6">
        <f>IFERROR(VLOOKUP(A127,TWELVEMO,2,FALSE),0)</f>
        <v>907</v>
      </c>
      <c r="J127" s="6">
        <f>IFERROR(VLOOKUP(A127,JULY2023,2,FALSE),0)</f>
        <v>72</v>
      </c>
      <c r="K127" s="6">
        <f>IFERROR(VLOOKUP(A127,JUNE2023,2,FALSE),0)</f>
        <v>52</v>
      </c>
      <c r="L127" s="6">
        <f>IFERROR(VLOOKUP(A127,MAYMAY2023,2,FALSE),0)</f>
        <v>86</v>
      </c>
      <c r="M127" s="6">
        <f>IFERROR(VLOOKUP(A127,JULY2022,2,FALSE),0)</f>
        <v>47</v>
      </c>
      <c r="N127" s="6">
        <f>IFERROR(VLOOKUP(A127,TWELVEMO,4,FALSE),0)</f>
        <v>687</v>
      </c>
      <c r="O127" s="6">
        <f>IFERROR(VLOOKUP(A127,JULY2023,4,FALSE),0)</f>
        <v>48</v>
      </c>
      <c r="P127" s="6">
        <f>IFERROR(VLOOKUP(A127,JUNE2023,4,FALSE),0)</f>
        <v>44</v>
      </c>
      <c r="Q127" s="6">
        <f>IFERROR(VLOOKUP(A127,MAYMAY2023,4,FALSE),0)</f>
        <v>66</v>
      </c>
      <c r="R127" s="6">
        <f>IFERROR(VLOOKUP(A127,JULY2022,4,FALSE),0)</f>
        <v>27</v>
      </c>
      <c r="S127" s="14">
        <f>E127/J127</f>
        <v>9.8966666666666665</v>
      </c>
      <c r="T127" s="14">
        <f>H127/M127</f>
        <v>14.937446808510638</v>
      </c>
    </row>
    <row r="128" spans="1:20" x14ac:dyDescent="0.25">
      <c r="A128" s="8" t="s">
        <v>158</v>
      </c>
      <c r="B128" s="8" t="s">
        <v>32</v>
      </c>
      <c r="C128" s="12">
        <f>IFERROR(VLOOKUP(A128,TWELVEMO,12,FALSE),0)</f>
        <v>2381</v>
      </c>
      <c r="D128" s="7">
        <f>IFERROR(VLOOKUP(A128,TWELVEMO,11,FALSE),0)</f>
        <v>554.26</v>
      </c>
      <c r="E128" s="7">
        <f>IFERROR(VLOOKUP(A128,JULY2023,11,FALSE),0)</f>
        <v>59.92</v>
      </c>
      <c r="F128" s="7">
        <f>IFERROR(VLOOKUP(A128,JUNE2023,11,FALSE),0)</f>
        <v>59.92</v>
      </c>
      <c r="G128" s="7">
        <f>IFERROR(VLOOKUP(A128,MAYMAY2023,11,FALSE),0)</f>
        <v>29.96</v>
      </c>
      <c r="H128" s="7">
        <f>IFERROR(VLOOKUP(A128,JULY2022,11,FALSE),0)</f>
        <v>44.94</v>
      </c>
      <c r="I128" s="6">
        <f>IFERROR(VLOOKUP(A128,TWELVEMO,2,FALSE),0)</f>
        <v>37</v>
      </c>
      <c r="J128" s="6">
        <f>IFERROR(VLOOKUP(A128,JULY2023,2,FALSE),0)</f>
        <v>4</v>
      </c>
      <c r="K128" s="6">
        <f>IFERROR(VLOOKUP(A128,JUNE2023,2,FALSE),0)</f>
        <v>4</v>
      </c>
      <c r="L128" s="6">
        <f>IFERROR(VLOOKUP(A128,MAYMAY2023,2,FALSE),0)</f>
        <v>2</v>
      </c>
      <c r="M128" s="6">
        <f>IFERROR(VLOOKUP(A128,JULY2022,2,FALSE),0)</f>
        <v>3</v>
      </c>
      <c r="N128" s="6">
        <f>IFERROR(VLOOKUP(A128,TWELVEMO,4,FALSE),0)</f>
        <v>0</v>
      </c>
      <c r="O128" s="6">
        <f>IFERROR(VLOOKUP(A128,JULY2023,4,FALSE),0)</f>
        <v>0</v>
      </c>
      <c r="P128" s="6">
        <f>IFERROR(VLOOKUP(A128,JUNE2023,4,FALSE),0)</f>
        <v>0</v>
      </c>
      <c r="Q128" s="6">
        <f>IFERROR(VLOOKUP(A128,MAYMAY2023,4,FALSE),0)</f>
        <v>0</v>
      </c>
      <c r="R128" s="6">
        <f>IFERROR(VLOOKUP(A128,JULY2022,4,FALSE),0)</f>
        <v>0</v>
      </c>
      <c r="S128" s="14">
        <f>E128/J128</f>
        <v>14.98</v>
      </c>
      <c r="T128" s="14">
        <f>H128/M128</f>
        <v>14.979999999999999</v>
      </c>
    </row>
    <row r="129" spans="1:20" x14ac:dyDescent="0.25">
      <c r="A129" s="8" t="s">
        <v>159</v>
      </c>
      <c r="B129" s="8" t="s">
        <v>32</v>
      </c>
      <c r="C129" s="12">
        <f>IFERROR(VLOOKUP(A129,TWELVEMO,12,FALSE),0)</f>
        <v>648</v>
      </c>
      <c r="D129" s="7">
        <f>IFERROR(VLOOKUP(A129,TWELVEMO,11,FALSE),0)</f>
        <v>464.38</v>
      </c>
      <c r="E129" s="7">
        <f>IFERROR(VLOOKUP(A129,JULY2023,11,FALSE),0)</f>
        <v>44.94</v>
      </c>
      <c r="F129" s="7">
        <f>IFERROR(VLOOKUP(A129,JUNE2023,11,FALSE),0)</f>
        <v>59.92</v>
      </c>
      <c r="G129" s="7">
        <f>IFERROR(VLOOKUP(A129,MAYMAY2023,11,FALSE),0)</f>
        <v>44.94</v>
      </c>
      <c r="H129" s="7">
        <f>IFERROR(VLOOKUP(A129,JULY2022,11,FALSE),0)</f>
        <v>29.96</v>
      </c>
      <c r="I129" s="6">
        <f>IFERROR(VLOOKUP(A129,TWELVEMO,2,FALSE),0)</f>
        <v>31</v>
      </c>
      <c r="J129" s="6">
        <f>IFERROR(VLOOKUP(A129,JULY2023,2,FALSE),0)</f>
        <v>3</v>
      </c>
      <c r="K129" s="6">
        <f>IFERROR(VLOOKUP(A129,JUNE2023,2,FALSE),0)</f>
        <v>4</v>
      </c>
      <c r="L129" s="6">
        <f>IFERROR(VLOOKUP(A129,MAYMAY2023,2,FALSE),0)</f>
        <v>3</v>
      </c>
      <c r="M129" s="6">
        <f>IFERROR(VLOOKUP(A129,JULY2022,2,FALSE),0)</f>
        <v>2</v>
      </c>
      <c r="N129" s="6">
        <f>IFERROR(VLOOKUP(A129,TWELVEMO,4,FALSE),0)</f>
        <v>0</v>
      </c>
      <c r="O129" s="6">
        <f>IFERROR(VLOOKUP(A129,JULY2023,4,FALSE),0)</f>
        <v>0</v>
      </c>
      <c r="P129" s="6">
        <f>IFERROR(VLOOKUP(A129,JUNE2023,4,FALSE),0)</f>
        <v>0</v>
      </c>
      <c r="Q129" s="6">
        <f>IFERROR(VLOOKUP(A129,MAYMAY2023,4,FALSE),0)</f>
        <v>0</v>
      </c>
      <c r="R129" s="6">
        <f>IFERROR(VLOOKUP(A129,JULY2022,4,FALSE),0)</f>
        <v>0</v>
      </c>
      <c r="S129" s="14">
        <f>E129/J129</f>
        <v>14.979999999999999</v>
      </c>
      <c r="T129" s="14">
        <f>H129/M129</f>
        <v>14.98</v>
      </c>
    </row>
    <row r="130" spans="1:20" x14ac:dyDescent="0.25">
      <c r="A130" s="8" t="s">
        <v>160</v>
      </c>
      <c r="B130" s="8" t="s">
        <v>32</v>
      </c>
      <c r="C130" s="12">
        <f>IFERROR(VLOOKUP(A130,TWELVEMO,12,FALSE),0)</f>
        <v>6457</v>
      </c>
      <c r="D130" s="7">
        <f>IFERROR(VLOOKUP(A130,TWELVEMO,11,FALSE),0)</f>
        <v>1355.89</v>
      </c>
      <c r="E130" s="7">
        <f>IFERROR(VLOOKUP(A130,JULY2023,11,FALSE),0)</f>
        <v>245.79</v>
      </c>
      <c r="F130" s="7">
        <f>IFERROR(VLOOKUP(A130,JUNE2023,11,FALSE),0)</f>
        <v>275.10000000000002</v>
      </c>
      <c r="G130" s="7">
        <f>IFERROR(VLOOKUP(A130,MAYMAY2023,11,FALSE),0)</f>
        <v>222.42</v>
      </c>
      <c r="H130" s="7">
        <f>IFERROR(VLOOKUP(A130,JULY2022,11,FALSE),0)</f>
        <v>244.7</v>
      </c>
      <c r="I130" s="6">
        <f>IFERROR(VLOOKUP(A130,TWELVEMO,2,FALSE),0)</f>
        <v>98</v>
      </c>
      <c r="J130" s="6">
        <f>IFERROR(VLOOKUP(A130,JULY2023,2,FALSE),0)</f>
        <v>17</v>
      </c>
      <c r="K130" s="6">
        <f>IFERROR(VLOOKUP(A130,JUNE2023,2,FALSE),0)</f>
        <v>21</v>
      </c>
      <c r="L130" s="6">
        <f>IFERROR(VLOOKUP(A130,MAYMAY2023,2,FALSE),0)</f>
        <v>17</v>
      </c>
      <c r="M130" s="6">
        <f>IFERROR(VLOOKUP(A130,JULY2022,2,FALSE),0)</f>
        <v>16</v>
      </c>
      <c r="N130" s="6">
        <f>IFERROR(VLOOKUP(A130,TWELVEMO,4,FALSE),0)</f>
        <v>73</v>
      </c>
      <c r="O130" s="6">
        <f>IFERROR(VLOOKUP(A130,JULY2023,4,FALSE),0)</f>
        <v>13</v>
      </c>
      <c r="P130" s="6">
        <f>IFERROR(VLOOKUP(A130,JUNE2023,4,FALSE),0)</f>
        <v>16</v>
      </c>
      <c r="Q130" s="6">
        <f>IFERROR(VLOOKUP(A130,MAYMAY2023,4,FALSE),0)</f>
        <v>11</v>
      </c>
      <c r="R130" s="6">
        <f>IFERROR(VLOOKUP(A130,JULY2022,4,FALSE),0)</f>
        <v>13</v>
      </c>
      <c r="S130" s="14">
        <f>E130/J130</f>
        <v>14.458235294117646</v>
      </c>
      <c r="T130" s="14">
        <f>H130/M130</f>
        <v>15.293749999999999</v>
      </c>
    </row>
    <row r="131" spans="1:20" x14ac:dyDescent="0.25">
      <c r="A131" s="8" t="s">
        <v>161</v>
      </c>
      <c r="B131" s="8" t="s">
        <v>32</v>
      </c>
      <c r="C131" s="12">
        <f>IFERROR(VLOOKUP(A131,TWELVEMO,12,FALSE),0)</f>
        <v>611</v>
      </c>
      <c r="D131" s="7">
        <f>IFERROR(VLOOKUP(A131,TWELVEMO,11,FALSE),0)</f>
        <v>9034.7199999999993</v>
      </c>
      <c r="E131" s="7">
        <f>IFERROR(VLOOKUP(A131,JULY2023,11,FALSE),0)</f>
        <v>899.6</v>
      </c>
      <c r="F131" s="7">
        <f>IFERROR(VLOOKUP(A131,JUNE2023,11,FALSE),0)</f>
        <v>1172.71</v>
      </c>
      <c r="G131" s="7">
        <f>IFERROR(VLOOKUP(A131,MAYMAY2023,11,FALSE),0)</f>
        <v>1103.32</v>
      </c>
      <c r="H131" s="7">
        <f>IFERROR(VLOOKUP(A131,JULY2022,11,FALSE),0)</f>
        <v>1156.83</v>
      </c>
      <c r="I131" s="6">
        <f>IFERROR(VLOOKUP(A131,TWELVEMO,2,FALSE),0)</f>
        <v>798</v>
      </c>
      <c r="J131" s="6">
        <f>IFERROR(VLOOKUP(A131,JULY2023,2,FALSE),0)</f>
        <v>80</v>
      </c>
      <c r="K131" s="6">
        <f>IFERROR(VLOOKUP(A131,JUNE2023,2,FALSE),0)</f>
        <v>108</v>
      </c>
      <c r="L131" s="6">
        <f>IFERROR(VLOOKUP(A131,MAYMAY2023,2,FALSE),0)</f>
        <v>101</v>
      </c>
      <c r="M131" s="6">
        <f>IFERROR(VLOOKUP(A131,JULY2022,2,FALSE),0)</f>
        <v>75</v>
      </c>
      <c r="N131" s="6">
        <f>IFERROR(VLOOKUP(A131,TWELVEMO,4,FALSE),0)</f>
        <v>502</v>
      </c>
      <c r="O131" s="6">
        <f>IFERROR(VLOOKUP(A131,JULY2023,4,FALSE),0)</f>
        <v>58</v>
      </c>
      <c r="P131" s="6">
        <f>IFERROR(VLOOKUP(A131,JUNE2023,4,FALSE),0)</f>
        <v>87</v>
      </c>
      <c r="Q131" s="6">
        <f>IFERROR(VLOOKUP(A131,MAYMAY2023,4,FALSE),0)</f>
        <v>67</v>
      </c>
      <c r="R131" s="6">
        <f>IFERROR(VLOOKUP(A131,JULY2022,4,FALSE),0)</f>
        <v>47</v>
      </c>
      <c r="S131" s="14">
        <f>E131/J131</f>
        <v>11.245000000000001</v>
      </c>
      <c r="T131" s="14">
        <f>H131/M131</f>
        <v>15.424399999999999</v>
      </c>
    </row>
    <row r="132" spans="1:20" x14ac:dyDescent="0.25">
      <c r="A132" s="8" t="s">
        <v>162</v>
      </c>
      <c r="B132" s="8" t="s">
        <v>32</v>
      </c>
      <c r="C132" s="12">
        <f>IFERROR(VLOOKUP(A132,TWELVEMO,12,FALSE),0)</f>
        <v>1554</v>
      </c>
      <c r="D132" s="7">
        <f>IFERROR(VLOOKUP(A132,TWELVEMO,11,FALSE),0)</f>
        <v>3068.95</v>
      </c>
      <c r="E132" s="7">
        <f>IFERROR(VLOOKUP(A132,JULY2023,11,FALSE),0)</f>
        <v>163.78</v>
      </c>
      <c r="F132" s="7">
        <f>IFERROR(VLOOKUP(A132,JUNE2023,11,FALSE),0)</f>
        <v>352.6</v>
      </c>
      <c r="G132" s="7">
        <f>IFERROR(VLOOKUP(A132,MAYMAY2023,11,FALSE),0)</f>
        <v>344.6</v>
      </c>
      <c r="H132" s="7">
        <f>IFERROR(VLOOKUP(A132,JULY2022,11,FALSE),0)</f>
        <v>139.82</v>
      </c>
      <c r="I132" s="6">
        <f>IFERROR(VLOOKUP(A132,TWELVEMO,2,FALSE),0)</f>
        <v>185</v>
      </c>
      <c r="J132" s="6">
        <f>IFERROR(VLOOKUP(A132,JULY2023,2,FALSE),0)</f>
        <v>11</v>
      </c>
      <c r="K132" s="6">
        <f>IFERROR(VLOOKUP(A132,JUNE2023,2,FALSE),0)</f>
        <v>20</v>
      </c>
      <c r="L132" s="6">
        <f>IFERROR(VLOOKUP(A132,MAYMAY2023,2,FALSE),0)</f>
        <v>20</v>
      </c>
      <c r="M132" s="6">
        <f>IFERROR(VLOOKUP(A132,JULY2022,2,FALSE),0)</f>
        <v>9</v>
      </c>
      <c r="N132" s="6">
        <f>IFERROR(VLOOKUP(A132,TWELVEMO,4,FALSE),0)</f>
        <v>82</v>
      </c>
      <c r="O132" s="6">
        <f>IFERROR(VLOOKUP(A132,JULY2023,4,FALSE),0)</f>
        <v>4</v>
      </c>
      <c r="P132" s="6">
        <f>IFERROR(VLOOKUP(A132,JUNE2023,4,FALSE),0)</f>
        <v>5</v>
      </c>
      <c r="Q132" s="6">
        <f>IFERROR(VLOOKUP(A132,MAYMAY2023,4,FALSE),0)</f>
        <v>12</v>
      </c>
      <c r="R132" s="6">
        <f>IFERROR(VLOOKUP(A132,JULY2022,4,FALSE),0)</f>
        <v>4</v>
      </c>
      <c r="S132" s="14">
        <f>E132/J132</f>
        <v>14.889090909090909</v>
      </c>
      <c r="T132" s="14">
        <f>H132/M132</f>
        <v>15.535555555555554</v>
      </c>
    </row>
    <row r="133" spans="1:20" x14ac:dyDescent="0.25">
      <c r="A133" s="8" t="s">
        <v>163</v>
      </c>
      <c r="B133" s="8" t="s">
        <v>32</v>
      </c>
      <c r="C133" s="12">
        <f>IFERROR(VLOOKUP(A133,TWELVEMO,12,FALSE),0)</f>
        <v>1746</v>
      </c>
      <c r="D133" s="7">
        <f>IFERROR(VLOOKUP(A133,TWELVEMO,11,FALSE),0)</f>
        <v>6527.8</v>
      </c>
      <c r="E133" s="7">
        <f>IFERROR(VLOOKUP(A133,JULY2023,11,FALSE),0)</f>
        <v>239.7</v>
      </c>
      <c r="F133" s="7">
        <f>IFERROR(VLOOKUP(A133,JUNE2023,11,FALSE),0)</f>
        <v>383.52</v>
      </c>
      <c r="G133" s="7">
        <f>IFERROR(VLOOKUP(A133,MAYMAY2023,11,FALSE),0)</f>
        <v>607.24</v>
      </c>
      <c r="H133" s="7">
        <f>IFERROR(VLOOKUP(A133,JULY2022,11,FALSE),0)</f>
        <v>497.36</v>
      </c>
      <c r="I133" s="6">
        <f>IFERROR(VLOOKUP(A133,TWELVEMO,2,FALSE),0)</f>
        <v>665</v>
      </c>
      <c r="J133" s="6">
        <f>IFERROR(VLOOKUP(A133,JULY2023,2,FALSE),0)</f>
        <v>15</v>
      </c>
      <c r="K133" s="6">
        <f>IFERROR(VLOOKUP(A133,JUNE2023,2,FALSE),0)</f>
        <v>24</v>
      </c>
      <c r="L133" s="6">
        <f>IFERROR(VLOOKUP(A133,MAYMAY2023,2,FALSE),0)</f>
        <v>38</v>
      </c>
      <c r="M133" s="6">
        <f>IFERROR(VLOOKUP(A133,JULY2022,2,FALSE),0)</f>
        <v>32</v>
      </c>
      <c r="N133" s="6">
        <f>IFERROR(VLOOKUP(A133,TWELVEMO,4,FALSE),0)</f>
        <v>572</v>
      </c>
      <c r="O133" s="6">
        <f>IFERROR(VLOOKUP(A133,JULY2023,4,FALSE),0)</f>
        <v>14</v>
      </c>
      <c r="P133" s="6">
        <f>IFERROR(VLOOKUP(A133,JUNE2023,4,FALSE),0)</f>
        <v>23</v>
      </c>
      <c r="Q133" s="6">
        <f>IFERROR(VLOOKUP(A133,MAYMAY2023,4,FALSE),0)</f>
        <v>37</v>
      </c>
      <c r="R133" s="6">
        <f>IFERROR(VLOOKUP(A133,JULY2022,4,FALSE),0)</f>
        <v>29</v>
      </c>
      <c r="S133" s="14">
        <f>E133/J133</f>
        <v>15.979999999999999</v>
      </c>
      <c r="T133" s="14">
        <f>H133/M133</f>
        <v>15.5425</v>
      </c>
    </row>
    <row r="134" spans="1:20" x14ac:dyDescent="0.25">
      <c r="A134" s="8" t="s">
        <v>164</v>
      </c>
      <c r="B134" s="8" t="s">
        <v>32</v>
      </c>
      <c r="C134" s="12">
        <f>IFERROR(VLOOKUP(A134,TWELVEMO,12,FALSE),0)</f>
        <v>3757</v>
      </c>
      <c r="D134" s="7">
        <f>IFERROR(VLOOKUP(A134,TWELVEMO,11,FALSE),0)</f>
        <v>3506.48</v>
      </c>
      <c r="E134" s="7">
        <f>IFERROR(VLOOKUP(A134,JULY2023,11,FALSE),0)</f>
        <v>333.54</v>
      </c>
      <c r="F134" s="7">
        <f>IFERROR(VLOOKUP(A134,JUNE2023,11,FALSE),0)</f>
        <v>355.5</v>
      </c>
      <c r="G134" s="7">
        <f>IFERROR(VLOOKUP(A134,MAYMAY2023,11,FALSE),0)</f>
        <v>406.42</v>
      </c>
      <c r="H134" s="7">
        <f>IFERROR(VLOOKUP(A134,JULY2022,11,FALSE),0)</f>
        <v>413.27</v>
      </c>
      <c r="I134" s="6">
        <f>IFERROR(VLOOKUP(A134,TWELVEMO,2,FALSE),0)</f>
        <v>243</v>
      </c>
      <c r="J134" s="6">
        <f>IFERROR(VLOOKUP(A134,JULY2023,2,FALSE),0)</f>
        <v>23</v>
      </c>
      <c r="K134" s="6">
        <f>IFERROR(VLOOKUP(A134,JUNE2023,2,FALSE),0)</f>
        <v>25</v>
      </c>
      <c r="L134" s="6">
        <f>IFERROR(VLOOKUP(A134,MAYMAY2023,2,FALSE),0)</f>
        <v>29</v>
      </c>
      <c r="M134" s="6">
        <f>IFERROR(VLOOKUP(A134,JULY2022,2,FALSE),0)</f>
        <v>26</v>
      </c>
      <c r="N134" s="6">
        <f>IFERROR(VLOOKUP(A134,TWELVEMO,4,FALSE),0)</f>
        <v>39</v>
      </c>
      <c r="O134" s="6">
        <f>IFERROR(VLOOKUP(A134,JULY2023,4,FALSE),0)</f>
        <v>3</v>
      </c>
      <c r="P134" s="6">
        <f>IFERROR(VLOOKUP(A134,JUNE2023,4,FALSE),0)</f>
        <v>3</v>
      </c>
      <c r="Q134" s="6">
        <f>IFERROR(VLOOKUP(A134,MAYMAY2023,4,FALSE),0)</f>
        <v>3</v>
      </c>
      <c r="R134" s="6">
        <f>IFERROR(VLOOKUP(A134,JULY2022,4,FALSE),0)</f>
        <v>4</v>
      </c>
      <c r="S134" s="14">
        <f>E134/J134</f>
        <v>14.501739130434784</v>
      </c>
      <c r="T134" s="14">
        <f>H134/M134</f>
        <v>15.895</v>
      </c>
    </row>
    <row r="135" spans="1:20" x14ac:dyDescent="0.25">
      <c r="A135" s="8" t="s">
        <v>165</v>
      </c>
      <c r="B135" s="8" t="s">
        <v>32</v>
      </c>
      <c r="C135" s="12">
        <f>IFERROR(VLOOKUP(A135,TWELVEMO,12,FALSE),0)</f>
        <v>8721</v>
      </c>
      <c r="D135" s="7">
        <f>IFERROR(VLOOKUP(A135,TWELVEMO,11,FALSE),0)</f>
        <v>12196.55</v>
      </c>
      <c r="E135" s="7">
        <f>IFERROR(VLOOKUP(A135,JULY2023,11,FALSE),0)</f>
        <v>945.82</v>
      </c>
      <c r="F135" s="7">
        <f>IFERROR(VLOOKUP(A135,JUNE2023,11,FALSE),0)</f>
        <v>1589.22</v>
      </c>
      <c r="G135" s="7">
        <f>IFERROR(VLOOKUP(A135,MAYMAY2023,11,FALSE),0)</f>
        <v>1655.92</v>
      </c>
      <c r="H135" s="7">
        <f>IFERROR(VLOOKUP(A135,JULY2022,11,FALSE),0)</f>
        <v>1594</v>
      </c>
      <c r="I135" s="6">
        <f>IFERROR(VLOOKUP(A135,TWELVEMO,2,FALSE),0)</f>
        <v>768</v>
      </c>
      <c r="J135" s="6">
        <f>IFERROR(VLOOKUP(A135,JULY2023,2,FALSE),0)</f>
        <v>59</v>
      </c>
      <c r="K135" s="6">
        <f>IFERROR(VLOOKUP(A135,JUNE2023,2,FALSE),0)</f>
        <v>100</v>
      </c>
      <c r="L135" s="6">
        <f>IFERROR(VLOOKUP(A135,MAYMAY2023,2,FALSE),0)</f>
        <v>104</v>
      </c>
      <c r="M135" s="6">
        <f>IFERROR(VLOOKUP(A135,JULY2022,2,FALSE),0)</f>
        <v>100</v>
      </c>
      <c r="N135" s="6">
        <f>IFERROR(VLOOKUP(A135,TWELVEMO,4,FALSE),0)</f>
        <v>628</v>
      </c>
      <c r="O135" s="6">
        <f>IFERROR(VLOOKUP(A135,JULY2023,4,FALSE),0)</f>
        <v>36</v>
      </c>
      <c r="P135" s="6">
        <f>IFERROR(VLOOKUP(A135,JUNE2023,4,FALSE),0)</f>
        <v>89</v>
      </c>
      <c r="Q135" s="6">
        <f>IFERROR(VLOOKUP(A135,MAYMAY2023,4,FALSE),0)</f>
        <v>94</v>
      </c>
      <c r="R135" s="6">
        <f>IFERROR(VLOOKUP(A135,JULY2022,4,FALSE),0)</f>
        <v>90</v>
      </c>
      <c r="S135" s="14">
        <f>E135/J135</f>
        <v>16.030847457627118</v>
      </c>
      <c r="T135" s="14">
        <f>H135/M135</f>
        <v>15.94</v>
      </c>
    </row>
    <row r="136" spans="1:20" x14ac:dyDescent="0.25">
      <c r="A136" s="8" t="s">
        <v>166</v>
      </c>
      <c r="B136" s="8" t="s">
        <v>32</v>
      </c>
      <c r="C136" s="12">
        <f>IFERROR(VLOOKUP(A136,TWELVEMO,12,FALSE),0)</f>
        <v>4246</v>
      </c>
      <c r="D136" s="7">
        <f>IFERROR(VLOOKUP(A136,TWELVEMO,11,FALSE),0)</f>
        <v>5564.42</v>
      </c>
      <c r="E136" s="7">
        <f>IFERROR(VLOOKUP(A136,JULY2023,11,FALSE),0)</f>
        <v>252.7</v>
      </c>
      <c r="F136" s="7">
        <f>IFERROR(VLOOKUP(A136,JUNE2023,11,FALSE),0)</f>
        <v>175.73</v>
      </c>
      <c r="G136" s="7">
        <f>IFERROR(VLOOKUP(A136,MAYMAY2023,11,FALSE),0)</f>
        <v>239.65</v>
      </c>
      <c r="H136" s="7">
        <f>IFERROR(VLOOKUP(A136,JULY2022,11,FALSE),0)</f>
        <v>782.97</v>
      </c>
      <c r="I136" s="6">
        <f>IFERROR(VLOOKUP(A136,TWELVEMO,2,FALSE),0)</f>
        <v>354</v>
      </c>
      <c r="J136" s="6">
        <f>IFERROR(VLOOKUP(A136,JULY2023,2,FALSE),0)</f>
        <v>17</v>
      </c>
      <c r="K136" s="6">
        <f>IFERROR(VLOOKUP(A136,JUNE2023,2,FALSE),0)</f>
        <v>11</v>
      </c>
      <c r="L136" s="6">
        <f>IFERROR(VLOOKUP(A136,MAYMAY2023,2,FALSE),0)</f>
        <v>15</v>
      </c>
      <c r="M136" s="6">
        <f>IFERROR(VLOOKUP(A136,JULY2022,2,FALSE),0)</f>
        <v>49</v>
      </c>
      <c r="N136" s="6">
        <f>IFERROR(VLOOKUP(A136,TWELVEMO,4,FALSE),0)</f>
        <v>336</v>
      </c>
      <c r="O136" s="6">
        <f>IFERROR(VLOOKUP(A136,JULY2023,4,FALSE),0)</f>
        <v>14</v>
      </c>
      <c r="P136" s="6">
        <f>IFERROR(VLOOKUP(A136,JUNE2023,4,FALSE),0)</f>
        <v>11</v>
      </c>
      <c r="Q136" s="6">
        <f>IFERROR(VLOOKUP(A136,MAYMAY2023,4,FALSE),0)</f>
        <v>14</v>
      </c>
      <c r="R136" s="6">
        <f>IFERROR(VLOOKUP(A136,JULY2022,4,FALSE),0)</f>
        <v>49</v>
      </c>
      <c r="S136" s="14">
        <f>E136/J136</f>
        <v>14.86470588235294</v>
      </c>
      <c r="T136" s="14">
        <f>H136/M136</f>
        <v>15.978979591836735</v>
      </c>
    </row>
    <row r="137" spans="1:20" x14ac:dyDescent="0.25">
      <c r="A137" s="8" t="s">
        <v>167</v>
      </c>
      <c r="B137" s="8" t="s">
        <v>32</v>
      </c>
      <c r="C137" s="12">
        <f>IFERROR(VLOOKUP(A137,TWELVEMO,12,FALSE),0)</f>
        <v>11628</v>
      </c>
      <c r="D137" s="7">
        <f>IFERROR(VLOOKUP(A137,TWELVEMO,11,FALSE),0)</f>
        <v>1997.48</v>
      </c>
      <c r="E137" s="7">
        <f>IFERROR(VLOOKUP(A137,JULY2023,11,FALSE),0)</f>
        <v>127.84</v>
      </c>
      <c r="F137" s="7">
        <f>IFERROR(VLOOKUP(A137,JUNE2023,11,FALSE),0)</f>
        <v>243.68</v>
      </c>
      <c r="G137" s="7">
        <f>IFERROR(VLOOKUP(A137,MAYMAY2023,11,FALSE),0)</f>
        <v>288.64</v>
      </c>
      <c r="H137" s="7">
        <f>IFERROR(VLOOKUP(A137,JULY2022,11,FALSE),0)</f>
        <v>143.82</v>
      </c>
      <c r="I137" s="6">
        <f>IFERROR(VLOOKUP(A137,TWELVEMO,2,FALSE),0)</f>
        <v>126</v>
      </c>
      <c r="J137" s="6">
        <f>IFERROR(VLOOKUP(A137,JULY2023,2,FALSE),0)</f>
        <v>8</v>
      </c>
      <c r="K137" s="6">
        <f>IFERROR(VLOOKUP(A137,JUNE2023,2,FALSE),0)</f>
        <v>16</v>
      </c>
      <c r="L137" s="6">
        <f>IFERROR(VLOOKUP(A137,MAYMAY2023,2,FALSE),0)</f>
        <v>18</v>
      </c>
      <c r="M137" s="6">
        <f>IFERROR(VLOOKUP(A137,JULY2022,2,FALSE),0)</f>
        <v>9</v>
      </c>
      <c r="N137" s="6">
        <f>IFERROR(VLOOKUP(A137,TWELVEMO,4,FALSE),0)</f>
        <v>110</v>
      </c>
      <c r="O137" s="6">
        <f>IFERROR(VLOOKUP(A137,JULY2023,4,FALSE),0)</f>
        <v>7</v>
      </c>
      <c r="P137" s="6">
        <f>IFERROR(VLOOKUP(A137,JUNE2023,4,FALSE),0)</f>
        <v>10</v>
      </c>
      <c r="Q137" s="6">
        <f>IFERROR(VLOOKUP(A137,MAYMAY2023,4,FALSE),0)</f>
        <v>16</v>
      </c>
      <c r="R137" s="6">
        <f>IFERROR(VLOOKUP(A137,JULY2022,4,FALSE),0)</f>
        <v>9</v>
      </c>
      <c r="S137" s="14">
        <f>E137/J137</f>
        <v>15.98</v>
      </c>
      <c r="T137" s="14">
        <f>H137/M137</f>
        <v>15.979999999999999</v>
      </c>
    </row>
    <row r="138" spans="1:20" x14ac:dyDescent="0.25">
      <c r="A138" s="8" t="s">
        <v>168</v>
      </c>
      <c r="B138" s="8" t="s">
        <v>32</v>
      </c>
      <c r="C138" s="12">
        <f>IFERROR(VLOOKUP(A138,TWELVEMO,12,FALSE),0)</f>
        <v>2347</v>
      </c>
      <c r="D138" s="7">
        <f>IFERROR(VLOOKUP(A138,TWELVEMO,11,FALSE),0)</f>
        <v>942.82</v>
      </c>
      <c r="E138" s="7">
        <f>IFERROR(VLOOKUP(A138,JULY2023,11,FALSE),0)</f>
        <v>95.88</v>
      </c>
      <c r="F138" s="7">
        <f>IFERROR(VLOOKUP(A138,JUNE2023,11,FALSE),0)</f>
        <v>79.900000000000006</v>
      </c>
      <c r="G138" s="7">
        <f>IFERROR(VLOOKUP(A138,MAYMAY2023,11,FALSE),0)</f>
        <v>207.74</v>
      </c>
      <c r="H138" s="7">
        <f>IFERROR(VLOOKUP(A138,JULY2022,11,FALSE),0)</f>
        <v>127.84</v>
      </c>
      <c r="I138" s="6">
        <f>IFERROR(VLOOKUP(A138,TWELVEMO,2,FALSE),0)</f>
        <v>59</v>
      </c>
      <c r="J138" s="6">
        <f>IFERROR(VLOOKUP(A138,JULY2023,2,FALSE),0)</f>
        <v>6</v>
      </c>
      <c r="K138" s="6">
        <f>IFERROR(VLOOKUP(A138,JUNE2023,2,FALSE),0)</f>
        <v>5</v>
      </c>
      <c r="L138" s="6">
        <f>IFERROR(VLOOKUP(A138,MAYMAY2023,2,FALSE),0)</f>
        <v>13</v>
      </c>
      <c r="M138" s="6">
        <f>IFERROR(VLOOKUP(A138,JULY2022,2,FALSE),0)</f>
        <v>8</v>
      </c>
      <c r="N138" s="6">
        <f>IFERROR(VLOOKUP(A138,TWELVEMO,4,FALSE),0)</f>
        <v>0</v>
      </c>
      <c r="O138" s="6">
        <f>IFERROR(VLOOKUP(A138,JULY2023,4,FALSE),0)</f>
        <v>0</v>
      </c>
      <c r="P138" s="6">
        <f>IFERROR(VLOOKUP(A138,JUNE2023,4,FALSE),0)</f>
        <v>0</v>
      </c>
      <c r="Q138" s="6">
        <f>IFERROR(VLOOKUP(A138,MAYMAY2023,4,FALSE),0)</f>
        <v>0</v>
      </c>
      <c r="R138" s="6">
        <f>IFERROR(VLOOKUP(A138,JULY2022,4,FALSE),0)</f>
        <v>0</v>
      </c>
      <c r="S138" s="14">
        <f>E138/J138</f>
        <v>15.979999999999999</v>
      </c>
      <c r="T138" s="14">
        <f>H138/M138</f>
        <v>15.98</v>
      </c>
    </row>
    <row r="139" spans="1:20" x14ac:dyDescent="0.25">
      <c r="A139" s="8" t="s">
        <v>169</v>
      </c>
      <c r="B139" s="8" t="s">
        <v>32</v>
      </c>
      <c r="C139" s="12">
        <f>IFERROR(VLOOKUP(A139,TWELVEMO,12,FALSE),0)</f>
        <v>2688</v>
      </c>
      <c r="D139" s="7">
        <f>IFERROR(VLOOKUP(A139,TWELVEMO,11,FALSE),0)</f>
        <v>2547.36</v>
      </c>
      <c r="E139" s="7">
        <f>IFERROR(VLOOKUP(A139,JULY2023,11,FALSE),0)</f>
        <v>31.96</v>
      </c>
      <c r="F139" s="7">
        <f>IFERROR(VLOOKUP(A139,JUNE2023,11,FALSE),0)</f>
        <v>15.98</v>
      </c>
      <c r="G139" s="7">
        <f>IFERROR(VLOOKUP(A139,MAYMAY2023,11,FALSE),0)</f>
        <v>0</v>
      </c>
      <c r="H139" s="7">
        <f>IFERROR(VLOOKUP(A139,JULY2022,11,FALSE),0)</f>
        <v>15.98</v>
      </c>
      <c r="I139" s="6">
        <f>IFERROR(VLOOKUP(A139,TWELVEMO,2,FALSE),0)</f>
        <v>164</v>
      </c>
      <c r="J139" s="6">
        <f>IFERROR(VLOOKUP(A139,JULY2023,2,FALSE),0)</f>
        <v>2</v>
      </c>
      <c r="K139" s="6">
        <f>IFERROR(VLOOKUP(A139,JUNE2023,2,FALSE),0)</f>
        <v>1</v>
      </c>
      <c r="L139" s="6">
        <f>IFERROR(VLOOKUP(A139,MAYMAY2023,2,FALSE),0)</f>
        <v>0</v>
      </c>
      <c r="M139" s="6">
        <f>IFERROR(VLOOKUP(A139,JULY2022,2,FALSE),0)</f>
        <v>1</v>
      </c>
      <c r="N139" s="6">
        <f>IFERROR(VLOOKUP(A139,TWELVEMO,4,FALSE),0)</f>
        <v>155</v>
      </c>
      <c r="O139" s="6">
        <f>IFERROR(VLOOKUP(A139,JULY2023,4,FALSE),0)</f>
        <v>2</v>
      </c>
      <c r="P139" s="6">
        <f>IFERROR(VLOOKUP(A139,JUNE2023,4,FALSE),0)</f>
        <v>1</v>
      </c>
      <c r="Q139" s="6">
        <f>IFERROR(VLOOKUP(A139,MAYMAY2023,4,FALSE),0)</f>
        <v>0</v>
      </c>
      <c r="R139" s="6">
        <f>IFERROR(VLOOKUP(A139,JULY2022,4,FALSE),0)</f>
        <v>1</v>
      </c>
      <c r="S139" s="14">
        <f>E139/J139</f>
        <v>15.98</v>
      </c>
      <c r="T139" s="14">
        <f>H139/M139</f>
        <v>15.98</v>
      </c>
    </row>
    <row r="140" spans="1:20" x14ac:dyDescent="0.25">
      <c r="A140" s="8" t="s">
        <v>170</v>
      </c>
      <c r="B140" s="8" t="s">
        <v>32</v>
      </c>
      <c r="C140" s="12">
        <f>IFERROR(VLOOKUP(A140,TWELVEMO,12,FALSE),0)</f>
        <v>1762</v>
      </c>
      <c r="D140" s="7">
        <f>IFERROR(VLOOKUP(A140,TWELVEMO,11,FALSE),0)</f>
        <v>5639.46</v>
      </c>
      <c r="E140" s="7">
        <f>IFERROR(VLOOKUP(A140,JULY2023,11,FALSE),0)</f>
        <v>373.51</v>
      </c>
      <c r="F140" s="7">
        <f>IFERROR(VLOOKUP(A140,JUNE2023,11,FALSE),0)</f>
        <v>303.62</v>
      </c>
      <c r="G140" s="7">
        <f>IFERROR(VLOOKUP(A140,MAYMAY2023,11,FALSE),0)</f>
        <v>335.58</v>
      </c>
      <c r="H140" s="7">
        <f>IFERROR(VLOOKUP(A140,JULY2022,11,FALSE),0)</f>
        <v>878.9</v>
      </c>
      <c r="I140" s="6">
        <f>IFERROR(VLOOKUP(A140,TWELVEMO,2,FALSE),0)</f>
        <v>352</v>
      </c>
      <c r="J140" s="6">
        <f>IFERROR(VLOOKUP(A140,JULY2023,2,FALSE),0)</f>
        <v>23</v>
      </c>
      <c r="K140" s="6">
        <f>IFERROR(VLOOKUP(A140,JUNE2023,2,FALSE),0)</f>
        <v>19</v>
      </c>
      <c r="L140" s="6">
        <f>IFERROR(VLOOKUP(A140,MAYMAY2023,2,FALSE),0)</f>
        <v>21</v>
      </c>
      <c r="M140" s="6">
        <f>IFERROR(VLOOKUP(A140,JULY2022,2,FALSE),0)</f>
        <v>55</v>
      </c>
      <c r="N140" s="6">
        <f>IFERROR(VLOOKUP(A140,TWELVEMO,4,FALSE),0)</f>
        <v>337</v>
      </c>
      <c r="O140" s="6">
        <f>IFERROR(VLOOKUP(A140,JULY2023,4,FALSE),0)</f>
        <v>20</v>
      </c>
      <c r="P140" s="6">
        <f>IFERROR(VLOOKUP(A140,JUNE2023,4,FALSE),0)</f>
        <v>19</v>
      </c>
      <c r="Q140" s="6">
        <f>IFERROR(VLOOKUP(A140,MAYMAY2023,4,FALSE),0)</f>
        <v>21</v>
      </c>
      <c r="R140" s="6">
        <f>IFERROR(VLOOKUP(A140,JULY2022,4,FALSE),0)</f>
        <v>54</v>
      </c>
      <c r="S140" s="14">
        <f>E140/J140</f>
        <v>16.239565217391306</v>
      </c>
      <c r="T140" s="14">
        <f>H140/M140</f>
        <v>15.98</v>
      </c>
    </row>
    <row r="141" spans="1:20" x14ac:dyDescent="0.25">
      <c r="A141" s="8" t="s">
        <v>171</v>
      </c>
      <c r="B141" s="8" t="s">
        <v>32</v>
      </c>
      <c r="C141" s="12">
        <f>IFERROR(VLOOKUP(A141,TWELVEMO,12,FALSE),0)</f>
        <v>1000</v>
      </c>
      <c r="D141" s="7">
        <f>IFERROR(VLOOKUP(A141,TWELVEMO,11,FALSE),0)</f>
        <v>19321.5</v>
      </c>
      <c r="E141" s="7">
        <f>IFERROR(VLOOKUP(A141,JULY2023,11,FALSE),0)</f>
        <v>1437.88</v>
      </c>
      <c r="F141" s="7">
        <f>IFERROR(VLOOKUP(A141,JUNE2023,11,FALSE),0)</f>
        <v>1532.38</v>
      </c>
      <c r="G141" s="7">
        <f>IFERROR(VLOOKUP(A141,MAYMAY2023,11,FALSE),0)</f>
        <v>1692.65</v>
      </c>
      <c r="H141" s="7">
        <f>IFERROR(VLOOKUP(A141,JULY2022,11,FALSE),0)</f>
        <v>2398.44</v>
      </c>
      <c r="I141" s="6">
        <f>IFERROR(VLOOKUP(A141,TWELVEMO,2,FALSE),0)</f>
        <v>1200</v>
      </c>
      <c r="J141" s="6">
        <f>IFERROR(VLOOKUP(A141,JULY2023,2,FALSE),0)</f>
        <v>89</v>
      </c>
      <c r="K141" s="6">
        <f>IFERROR(VLOOKUP(A141,JUNE2023,2,FALSE),0)</f>
        <v>95</v>
      </c>
      <c r="L141" s="6">
        <f>IFERROR(VLOOKUP(A141,MAYMAY2023,2,FALSE),0)</f>
        <v>105</v>
      </c>
      <c r="M141" s="6">
        <f>IFERROR(VLOOKUP(A141,JULY2022,2,FALSE),0)</f>
        <v>150</v>
      </c>
      <c r="N141" s="6">
        <f>IFERROR(VLOOKUP(A141,TWELVEMO,4,FALSE),0)</f>
        <v>911</v>
      </c>
      <c r="O141" s="6">
        <f>IFERROR(VLOOKUP(A141,JULY2023,4,FALSE),0)</f>
        <v>42</v>
      </c>
      <c r="P141" s="6">
        <f>IFERROR(VLOOKUP(A141,JUNE2023,4,FALSE),0)</f>
        <v>68</v>
      </c>
      <c r="Q141" s="6">
        <f>IFERROR(VLOOKUP(A141,MAYMAY2023,4,FALSE),0)</f>
        <v>86</v>
      </c>
      <c r="R141" s="6">
        <f>IFERROR(VLOOKUP(A141,JULY2022,4,FALSE),0)</f>
        <v>96</v>
      </c>
      <c r="S141" s="14">
        <f>E141/J141</f>
        <v>16.155955056179778</v>
      </c>
      <c r="T141" s="14">
        <f>H141/M141</f>
        <v>15.989600000000001</v>
      </c>
    </row>
    <row r="142" spans="1:20" x14ac:dyDescent="0.25">
      <c r="A142" s="8" t="s">
        <v>172</v>
      </c>
      <c r="B142" s="8" t="s">
        <v>32</v>
      </c>
      <c r="C142" s="12">
        <f>IFERROR(VLOOKUP(A142,TWELVEMO,12,FALSE),0)</f>
        <v>2096</v>
      </c>
      <c r="D142" s="7">
        <f>IFERROR(VLOOKUP(A142,TWELVEMO,11,FALSE),0)</f>
        <v>3750.22</v>
      </c>
      <c r="E142" s="7">
        <f>IFERROR(VLOOKUP(A142,JULY2023,11,FALSE),0)</f>
        <v>236.7</v>
      </c>
      <c r="F142" s="7">
        <f>IFERROR(VLOOKUP(A142,JUNE2023,11,FALSE),0)</f>
        <v>317.85000000000002</v>
      </c>
      <c r="G142" s="7">
        <f>IFERROR(VLOOKUP(A142,MAYMAY2023,11,FALSE),0)</f>
        <v>363.54</v>
      </c>
      <c r="H142" s="7">
        <f>IFERROR(VLOOKUP(A142,JULY2022,11,FALSE),0)</f>
        <v>384</v>
      </c>
      <c r="I142" s="6">
        <f>IFERROR(VLOOKUP(A142,TWELVEMO,2,FALSE),0)</f>
        <v>237</v>
      </c>
      <c r="J142" s="6">
        <f>IFERROR(VLOOKUP(A142,JULY2023,2,FALSE),0)</f>
        <v>15</v>
      </c>
      <c r="K142" s="6">
        <f>IFERROR(VLOOKUP(A142,JUNE2023,2,FALSE),0)</f>
        <v>20</v>
      </c>
      <c r="L142" s="6">
        <f>IFERROR(VLOOKUP(A142,MAYMAY2023,2,FALSE),0)</f>
        <v>23</v>
      </c>
      <c r="M142" s="6">
        <f>IFERROR(VLOOKUP(A142,JULY2022,2,FALSE),0)</f>
        <v>24</v>
      </c>
      <c r="N142" s="6">
        <f>IFERROR(VLOOKUP(A142,TWELVEMO,4,FALSE),0)</f>
        <v>161</v>
      </c>
      <c r="O142" s="6">
        <f>IFERROR(VLOOKUP(A142,JULY2023,4,FALSE),0)</f>
        <v>8</v>
      </c>
      <c r="P142" s="6">
        <f>IFERROR(VLOOKUP(A142,JUNE2023,4,FALSE),0)</f>
        <v>17</v>
      </c>
      <c r="Q142" s="6">
        <f>IFERROR(VLOOKUP(A142,MAYMAY2023,4,FALSE),0)</f>
        <v>12</v>
      </c>
      <c r="R142" s="6">
        <f>IFERROR(VLOOKUP(A142,JULY2022,4,FALSE),0)</f>
        <v>20</v>
      </c>
      <c r="S142" s="14">
        <f>E142/J142</f>
        <v>15.78</v>
      </c>
      <c r="T142" s="14">
        <f>H142/M142</f>
        <v>16</v>
      </c>
    </row>
    <row r="143" spans="1:20" x14ac:dyDescent="0.25">
      <c r="A143" s="8" t="s">
        <v>173</v>
      </c>
      <c r="B143" s="8" t="s">
        <v>32</v>
      </c>
      <c r="C143" s="12">
        <f>IFERROR(VLOOKUP(A143,TWELVEMO,12,FALSE),0)</f>
        <v>1796</v>
      </c>
      <c r="D143" s="7">
        <f>IFERROR(VLOOKUP(A143,TWELVEMO,11,FALSE),0)</f>
        <v>5529.88</v>
      </c>
      <c r="E143" s="7">
        <f>IFERROR(VLOOKUP(A143,JULY2023,11,FALSE),0)</f>
        <v>276.8</v>
      </c>
      <c r="F143" s="7">
        <f>IFERROR(VLOOKUP(A143,JUNE2023,11,FALSE),0)</f>
        <v>373.28</v>
      </c>
      <c r="G143" s="7">
        <f>IFERROR(VLOOKUP(A143,MAYMAY2023,11,FALSE),0)</f>
        <v>345.44</v>
      </c>
      <c r="H143" s="7">
        <f>IFERROR(VLOOKUP(A143,JULY2022,11,FALSE),0)</f>
        <v>533.1</v>
      </c>
      <c r="I143" s="6">
        <f>IFERROR(VLOOKUP(A143,TWELVEMO,2,FALSE),0)</f>
        <v>345</v>
      </c>
      <c r="J143" s="6">
        <f>IFERROR(VLOOKUP(A143,JULY2023,2,FALSE),0)</f>
        <v>17</v>
      </c>
      <c r="K143" s="6">
        <f>IFERROR(VLOOKUP(A143,JUNE2023,2,FALSE),0)</f>
        <v>24</v>
      </c>
      <c r="L143" s="6">
        <f>IFERROR(VLOOKUP(A143,MAYMAY2023,2,FALSE),0)</f>
        <v>21</v>
      </c>
      <c r="M143" s="6">
        <f>IFERROR(VLOOKUP(A143,JULY2022,2,FALSE),0)</f>
        <v>33</v>
      </c>
      <c r="N143" s="6">
        <f>IFERROR(VLOOKUP(A143,TWELVEMO,4,FALSE),0)</f>
        <v>276</v>
      </c>
      <c r="O143" s="6">
        <f>IFERROR(VLOOKUP(A143,JULY2023,4,FALSE),0)</f>
        <v>12</v>
      </c>
      <c r="P143" s="6">
        <f>IFERROR(VLOOKUP(A143,JUNE2023,4,FALSE),0)</f>
        <v>18</v>
      </c>
      <c r="Q143" s="6">
        <f>IFERROR(VLOOKUP(A143,MAYMAY2023,4,FALSE),0)</f>
        <v>19</v>
      </c>
      <c r="R143" s="6">
        <f>IFERROR(VLOOKUP(A143,JULY2022,4,FALSE),0)</f>
        <v>26</v>
      </c>
      <c r="S143" s="14">
        <f>E143/J143</f>
        <v>16.28235294117647</v>
      </c>
      <c r="T143" s="14">
        <f>H143/M143</f>
        <v>16.154545454545456</v>
      </c>
    </row>
    <row r="144" spans="1:20" x14ac:dyDescent="0.25">
      <c r="A144" s="8" t="s">
        <v>174</v>
      </c>
      <c r="B144" s="8" t="s">
        <v>32</v>
      </c>
      <c r="C144" s="12">
        <f>IFERROR(VLOOKUP(A144,TWELVEMO,12,FALSE),0)</f>
        <v>293</v>
      </c>
      <c r="D144" s="7">
        <f>IFERROR(VLOOKUP(A144,TWELVEMO,11,FALSE),0)</f>
        <v>14135.18</v>
      </c>
      <c r="E144" s="7">
        <f>IFERROR(VLOOKUP(A144,JULY2023,11,FALSE),0)</f>
        <v>974.19</v>
      </c>
      <c r="F144" s="7">
        <f>IFERROR(VLOOKUP(A144,JUNE2023,11,FALSE),0)</f>
        <v>1425.4</v>
      </c>
      <c r="G144" s="7">
        <f>IFERROR(VLOOKUP(A144,MAYMAY2023,11,FALSE),0)</f>
        <v>1104.9000000000001</v>
      </c>
      <c r="H144" s="7">
        <f>IFERROR(VLOOKUP(A144,JULY2022,11,FALSE),0)</f>
        <v>1618.06</v>
      </c>
      <c r="I144" s="6">
        <f>IFERROR(VLOOKUP(A144,TWELVEMO,2,FALSE),0)</f>
        <v>816</v>
      </c>
      <c r="J144" s="6">
        <f>IFERROR(VLOOKUP(A144,JULY2023,2,FALSE),0)</f>
        <v>56</v>
      </c>
      <c r="K144" s="6">
        <f>IFERROR(VLOOKUP(A144,JUNE2023,2,FALSE),0)</f>
        <v>81</v>
      </c>
      <c r="L144" s="6">
        <f>IFERROR(VLOOKUP(A144,MAYMAY2023,2,FALSE),0)</f>
        <v>63</v>
      </c>
      <c r="M144" s="6">
        <f>IFERROR(VLOOKUP(A144,JULY2022,2,FALSE),0)</f>
        <v>100</v>
      </c>
      <c r="N144" s="6">
        <f>IFERROR(VLOOKUP(A144,TWELVEMO,4,FALSE),0)</f>
        <v>663</v>
      </c>
      <c r="O144" s="6">
        <f>IFERROR(VLOOKUP(A144,JULY2023,4,FALSE),0)</f>
        <v>42</v>
      </c>
      <c r="P144" s="6">
        <f>IFERROR(VLOOKUP(A144,JUNE2023,4,FALSE),0)</f>
        <v>68</v>
      </c>
      <c r="Q144" s="6">
        <f>IFERROR(VLOOKUP(A144,MAYMAY2023,4,FALSE),0)</f>
        <v>57</v>
      </c>
      <c r="R144" s="6">
        <f>IFERROR(VLOOKUP(A144,JULY2022,4,FALSE),0)</f>
        <v>79</v>
      </c>
      <c r="S144" s="14">
        <f>E144/J144</f>
        <v>17.396250000000002</v>
      </c>
      <c r="T144" s="14">
        <f>H144/M144</f>
        <v>16.180599999999998</v>
      </c>
    </row>
    <row r="145" spans="1:20" x14ac:dyDescent="0.25">
      <c r="A145" s="8" t="s">
        <v>175</v>
      </c>
      <c r="B145" s="8" t="s">
        <v>32</v>
      </c>
      <c r="C145" s="12">
        <f>IFERROR(VLOOKUP(A145,TWELVEMO,12,FALSE),0)</f>
        <v>3668</v>
      </c>
      <c r="D145" s="7">
        <f>IFERROR(VLOOKUP(A145,TWELVEMO,11,FALSE),0)</f>
        <v>4078.03</v>
      </c>
      <c r="E145" s="7">
        <f>IFERROR(VLOOKUP(A145,JULY2023,11,FALSE),0)</f>
        <v>389.52</v>
      </c>
      <c r="F145" s="7">
        <f>IFERROR(VLOOKUP(A145,JUNE2023,11,FALSE),0)</f>
        <v>310.58</v>
      </c>
      <c r="G145" s="7">
        <f>IFERROR(VLOOKUP(A145,MAYMAY2023,11,FALSE),0)</f>
        <v>528.26</v>
      </c>
      <c r="H145" s="7">
        <f>IFERROR(VLOOKUP(A145,JULY2022,11,FALSE),0)</f>
        <v>293.64</v>
      </c>
      <c r="I145" s="6">
        <f>IFERROR(VLOOKUP(A145,TWELVEMO,2,FALSE),0)</f>
        <v>283</v>
      </c>
      <c r="J145" s="6">
        <f>IFERROR(VLOOKUP(A145,JULY2023,2,FALSE),0)</f>
        <v>26</v>
      </c>
      <c r="K145" s="6">
        <f>IFERROR(VLOOKUP(A145,JUNE2023,2,FALSE),0)</f>
        <v>22</v>
      </c>
      <c r="L145" s="6">
        <f>IFERROR(VLOOKUP(A145,MAYMAY2023,2,FALSE),0)</f>
        <v>39</v>
      </c>
      <c r="M145" s="6">
        <f>IFERROR(VLOOKUP(A145,JULY2022,2,FALSE),0)</f>
        <v>18</v>
      </c>
      <c r="N145" s="6">
        <f>IFERROR(VLOOKUP(A145,TWELVEMO,4,FALSE),0)</f>
        <v>187</v>
      </c>
      <c r="O145" s="6">
        <f>IFERROR(VLOOKUP(A145,JULY2023,4,FALSE),0)</f>
        <v>20</v>
      </c>
      <c r="P145" s="6">
        <f>IFERROR(VLOOKUP(A145,JUNE2023,4,FALSE),0)</f>
        <v>17</v>
      </c>
      <c r="Q145" s="6">
        <f>IFERROR(VLOOKUP(A145,MAYMAY2023,4,FALSE),0)</f>
        <v>14</v>
      </c>
      <c r="R145" s="6">
        <f>IFERROR(VLOOKUP(A145,JULY2022,4,FALSE),0)</f>
        <v>10</v>
      </c>
      <c r="S145" s="14">
        <f>E145/J145</f>
        <v>14.981538461538461</v>
      </c>
      <c r="T145" s="14">
        <f>H145/M145</f>
        <v>16.313333333333333</v>
      </c>
    </row>
    <row r="146" spans="1:20" x14ac:dyDescent="0.25">
      <c r="A146" s="8" t="s">
        <v>176</v>
      </c>
      <c r="B146" s="8" t="s">
        <v>32</v>
      </c>
      <c r="C146" s="12">
        <f>IFERROR(VLOOKUP(A146,TWELVEMO,12,FALSE),0)</f>
        <v>2444</v>
      </c>
      <c r="D146" s="7">
        <f>IFERROR(VLOOKUP(A146,TWELVEMO,11,FALSE),0)</f>
        <v>5248.74</v>
      </c>
      <c r="E146" s="7">
        <f>IFERROR(VLOOKUP(A146,JULY2023,11,FALSE),0)</f>
        <v>391.91</v>
      </c>
      <c r="F146" s="7">
        <f>IFERROR(VLOOKUP(A146,JUNE2023,11,FALSE),0)</f>
        <v>252.35</v>
      </c>
      <c r="G146" s="7">
        <f>IFERROR(VLOOKUP(A146,MAYMAY2023,11,FALSE),0)</f>
        <v>624.29999999999995</v>
      </c>
      <c r="H146" s="7">
        <f>IFERROR(VLOOKUP(A146,JULY2022,11,FALSE),0)</f>
        <v>424.48</v>
      </c>
      <c r="I146" s="6">
        <f>IFERROR(VLOOKUP(A146,TWELVEMO,2,FALSE),0)</f>
        <v>359</v>
      </c>
      <c r="J146" s="6">
        <f>IFERROR(VLOOKUP(A146,JULY2023,2,FALSE),0)</f>
        <v>26</v>
      </c>
      <c r="K146" s="6">
        <f>IFERROR(VLOOKUP(A146,JUNE2023,2,FALSE),0)</f>
        <v>19</v>
      </c>
      <c r="L146" s="6">
        <f>IFERROR(VLOOKUP(A146,MAYMAY2023,2,FALSE),0)</f>
        <v>43</v>
      </c>
      <c r="M146" s="6">
        <f>IFERROR(VLOOKUP(A146,JULY2022,2,FALSE),0)</f>
        <v>26</v>
      </c>
      <c r="N146" s="6">
        <f>IFERROR(VLOOKUP(A146,TWELVEMO,4,FALSE),0)</f>
        <v>194</v>
      </c>
      <c r="O146" s="6">
        <f>IFERROR(VLOOKUP(A146,JULY2023,4,FALSE),0)</f>
        <v>17</v>
      </c>
      <c r="P146" s="6">
        <f>IFERROR(VLOOKUP(A146,JUNE2023,4,FALSE),0)</f>
        <v>8</v>
      </c>
      <c r="Q146" s="6">
        <f>IFERROR(VLOOKUP(A146,MAYMAY2023,4,FALSE),0)</f>
        <v>24</v>
      </c>
      <c r="R146" s="6">
        <f>IFERROR(VLOOKUP(A146,JULY2022,4,FALSE),0)</f>
        <v>15</v>
      </c>
      <c r="S146" s="14">
        <f>E146/J146</f>
        <v>15.07346153846154</v>
      </c>
      <c r="T146" s="14">
        <f>H146/M146</f>
        <v>16.326153846153847</v>
      </c>
    </row>
    <row r="147" spans="1:20" x14ac:dyDescent="0.25">
      <c r="A147" s="8" t="s">
        <v>177</v>
      </c>
      <c r="B147" s="8" t="s">
        <v>32</v>
      </c>
      <c r="C147" s="12">
        <f>IFERROR(VLOOKUP(A147,TWELVEMO,12,FALSE),0)</f>
        <v>1409</v>
      </c>
      <c r="D147" s="7">
        <f>IFERROR(VLOOKUP(A147,TWELVEMO,11,FALSE),0)</f>
        <v>4432.6000000000004</v>
      </c>
      <c r="E147" s="7">
        <f>IFERROR(VLOOKUP(A147,JULY2023,11,FALSE),0)</f>
        <v>414.46</v>
      </c>
      <c r="F147" s="7">
        <f>IFERROR(VLOOKUP(A147,JUNE2023,11,FALSE),0)</f>
        <v>639.20000000000005</v>
      </c>
      <c r="G147" s="7">
        <f>IFERROR(VLOOKUP(A147,MAYMAY2023,11,FALSE),0)</f>
        <v>417.48</v>
      </c>
      <c r="H147" s="7">
        <f>IFERROR(VLOOKUP(A147,JULY2022,11,FALSE),0)</f>
        <v>459.46</v>
      </c>
      <c r="I147" s="6">
        <f>IFERROR(VLOOKUP(A147,TWELVEMO,2,FALSE),0)</f>
        <v>272</v>
      </c>
      <c r="J147" s="6">
        <f>IFERROR(VLOOKUP(A147,JULY2023,2,FALSE),0)</f>
        <v>28</v>
      </c>
      <c r="K147" s="6">
        <f>IFERROR(VLOOKUP(A147,JUNE2023,2,FALSE),0)</f>
        <v>40</v>
      </c>
      <c r="L147" s="6">
        <f>IFERROR(VLOOKUP(A147,MAYMAY2023,2,FALSE),0)</f>
        <v>26</v>
      </c>
      <c r="M147" s="6">
        <f>IFERROR(VLOOKUP(A147,JULY2022,2,FALSE),0)</f>
        <v>28</v>
      </c>
      <c r="N147" s="6">
        <f>IFERROR(VLOOKUP(A147,TWELVEMO,4,FALSE),0)</f>
        <v>219</v>
      </c>
      <c r="O147" s="6">
        <f>IFERROR(VLOOKUP(A147,JULY2023,4,FALSE),0)</f>
        <v>8</v>
      </c>
      <c r="P147" s="6">
        <f>IFERROR(VLOOKUP(A147,JUNE2023,4,FALSE),0)</f>
        <v>26</v>
      </c>
      <c r="Q147" s="6">
        <f>IFERROR(VLOOKUP(A147,MAYMAY2023,4,FALSE),0)</f>
        <v>22</v>
      </c>
      <c r="R147" s="6">
        <f>IFERROR(VLOOKUP(A147,JULY2022,4,FALSE),0)</f>
        <v>22</v>
      </c>
      <c r="S147" s="14">
        <f>E147/J147</f>
        <v>14.802142857142856</v>
      </c>
      <c r="T147" s="14">
        <f>H147/M147</f>
        <v>16.409285714285712</v>
      </c>
    </row>
    <row r="148" spans="1:20" x14ac:dyDescent="0.25">
      <c r="A148" s="8" t="s">
        <v>178</v>
      </c>
      <c r="B148" s="8" t="s">
        <v>32</v>
      </c>
      <c r="C148" s="12">
        <f>IFERROR(VLOOKUP(A148,TWELVEMO,12,FALSE),0)</f>
        <v>12464</v>
      </c>
      <c r="D148" s="7">
        <f>IFERROR(VLOOKUP(A148,TWELVEMO,11,FALSE),0)</f>
        <v>11083.2</v>
      </c>
      <c r="E148" s="7">
        <f>IFERROR(VLOOKUP(A148,JULY2023,11,FALSE),0)</f>
        <v>660.94</v>
      </c>
      <c r="F148" s="7">
        <f>IFERROR(VLOOKUP(A148,JUNE2023,11,FALSE),0)</f>
        <v>762.14</v>
      </c>
      <c r="G148" s="7">
        <f>IFERROR(VLOOKUP(A148,MAYMAY2023,11,FALSE),0)</f>
        <v>1526.79</v>
      </c>
      <c r="H148" s="7">
        <f>IFERROR(VLOOKUP(A148,JULY2022,11,FALSE),0)</f>
        <v>1085.44</v>
      </c>
      <c r="I148" s="6">
        <f>IFERROR(VLOOKUP(A148,TWELVEMO,2,FALSE),0)</f>
        <v>645</v>
      </c>
      <c r="J148" s="6">
        <f>IFERROR(VLOOKUP(A148,JULY2023,2,FALSE),0)</f>
        <v>39</v>
      </c>
      <c r="K148" s="6">
        <f>IFERROR(VLOOKUP(A148,JUNE2023,2,FALSE),0)</f>
        <v>45</v>
      </c>
      <c r="L148" s="6">
        <f>IFERROR(VLOOKUP(A148,MAYMAY2023,2,FALSE),0)</f>
        <v>90</v>
      </c>
      <c r="M148" s="6">
        <f>IFERROR(VLOOKUP(A148,JULY2022,2,FALSE),0)</f>
        <v>64</v>
      </c>
      <c r="N148" s="6">
        <f>IFERROR(VLOOKUP(A148,TWELVEMO,4,FALSE),0)</f>
        <v>541</v>
      </c>
      <c r="O148" s="6">
        <f>IFERROR(VLOOKUP(A148,JULY2023,4,FALSE),0)</f>
        <v>35</v>
      </c>
      <c r="P148" s="6">
        <f>IFERROR(VLOOKUP(A148,JUNE2023,4,FALSE),0)</f>
        <v>38</v>
      </c>
      <c r="Q148" s="6">
        <f>IFERROR(VLOOKUP(A148,MAYMAY2023,4,FALSE),0)</f>
        <v>82</v>
      </c>
      <c r="R148" s="6">
        <f>IFERROR(VLOOKUP(A148,JULY2022,4,FALSE),0)</f>
        <v>63</v>
      </c>
      <c r="S148" s="14">
        <f>E148/J148</f>
        <v>16.94717948717949</v>
      </c>
      <c r="T148" s="14">
        <f>H148/M148</f>
        <v>16.96</v>
      </c>
    </row>
    <row r="149" spans="1:20" x14ac:dyDescent="0.25">
      <c r="A149" s="8" t="s">
        <v>179</v>
      </c>
      <c r="B149" s="8" t="s">
        <v>32</v>
      </c>
      <c r="C149" s="12">
        <f>IFERROR(VLOOKUP(A149,TWELVEMO,12,FALSE),0)</f>
        <v>665</v>
      </c>
      <c r="D149" s="7">
        <f>IFERROR(VLOOKUP(A149,TWELVEMO,11,FALSE),0)</f>
        <v>965.7</v>
      </c>
      <c r="E149" s="7">
        <f>IFERROR(VLOOKUP(A149,JULY2023,11,FALSE),0)</f>
        <v>118.86</v>
      </c>
      <c r="F149" s="7">
        <f>IFERROR(VLOOKUP(A149,JUNE2023,11,FALSE),0)</f>
        <v>220.74</v>
      </c>
      <c r="G149" s="7">
        <f>IFERROR(VLOOKUP(A149,MAYMAY2023,11,FALSE),0)</f>
        <v>118.86</v>
      </c>
      <c r="H149" s="7">
        <f>IFERROR(VLOOKUP(A149,JULY2022,11,FALSE),0)</f>
        <v>271.68</v>
      </c>
      <c r="I149" s="6">
        <f>IFERROR(VLOOKUP(A149,TWELVEMO,2,FALSE),0)</f>
        <v>57</v>
      </c>
      <c r="J149" s="6">
        <f>IFERROR(VLOOKUP(A149,JULY2023,2,FALSE),0)</f>
        <v>7</v>
      </c>
      <c r="K149" s="6">
        <f>IFERROR(VLOOKUP(A149,JUNE2023,2,FALSE),0)</f>
        <v>13</v>
      </c>
      <c r="L149" s="6">
        <f>IFERROR(VLOOKUP(A149,MAYMAY2023,2,FALSE),0)</f>
        <v>7</v>
      </c>
      <c r="M149" s="6">
        <f>IFERROR(VLOOKUP(A149,JULY2022,2,FALSE),0)</f>
        <v>16</v>
      </c>
      <c r="N149" s="6">
        <f>IFERROR(VLOOKUP(A149,TWELVEMO,4,FALSE),0)</f>
        <v>52</v>
      </c>
      <c r="O149" s="6">
        <f>IFERROR(VLOOKUP(A149,JULY2023,4,FALSE),0)</f>
        <v>7</v>
      </c>
      <c r="P149" s="6">
        <f>IFERROR(VLOOKUP(A149,JUNE2023,4,FALSE),0)</f>
        <v>12</v>
      </c>
      <c r="Q149" s="6">
        <f>IFERROR(VLOOKUP(A149,MAYMAY2023,4,FALSE),0)</f>
        <v>6</v>
      </c>
      <c r="R149" s="6">
        <f>IFERROR(VLOOKUP(A149,JULY2022,4,FALSE),0)</f>
        <v>16</v>
      </c>
      <c r="S149" s="14">
        <f>E149/J149</f>
        <v>16.98</v>
      </c>
      <c r="T149" s="14">
        <f>H149/M149</f>
        <v>16.98</v>
      </c>
    </row>
    <row r="150" spans="1:20" x14ac:dyDescent="0.25">
      <c r="A150" s="8" t="s">
        <v>180</v>
      </c>
      <c r="B150" s="8" t="s">
        <v>32</v>
      </c>
      <c r="C150" s="12">
        <f>IFERROR(VLOOKUP(A150,TWELVEMO,12,FALSE),0)</f>
        <v>668</v>
      </c>
      <c r="D150" s="7">
        <f>IFERROR(VLOOKUP(A150,TWELVEMO,11,FALSE),0)</f>
        <v>343.02</v>
      </c>
      <c r="E150" s="7">
        <f>IFERROR(VLOOKUP(A150,JULY2023,11,FALSE),0)</f>
        <v>21.98</v>
      </c>
      <c r="F150" s="7">
        <f>IFERROR(VLOOKUP(A150,JUNE2023,11,FALSE),0)</f>
        <v>17.38</v>
      </c>
      <c r="G150" s="7">
        <f>IFERROR(VLOOKUP(A150,MAYMAY2023,11,FALSE),0)</f>
        <v>0</v>
      </c>
      <c r="H150" s="7">
        <f>IFERROR(VLOOKUP(A150,JULY2022,11,FALSE),0)</f>
        <v>50.94</v>
      </c>
      <c r="I150" s="6">
        <f>IFERROR(VLOOKUP(A150,TWELVEMO,2,FALSE),0)</f>
        <v>22</v>
      </c>
      <c r="J150" s="6">
        <f>IFERROR(VLOOKUP(A150,JULY2023,2,FALSE),0)</f>
        <v>1</v>
      </c>
      <c r="K150" s="6">
        <f>IFERROR(VLOOKUP(A150,JUNE2023,2,FALSE),0)</f>
        <v>2</v>
      </c>
      <c r="L150" s="6">
        <f>IFERROR(VLOOKUP(A150,MAYMAY2023,2,FALSE),0)</f>
        <v>0</v>
      </c>
      <c r="M150" s="6">
        <f>IFERROR(VLOOKUP(A150,JULY2022,2,FALSE),0)</f>
        <v>3</v>
      </c>
      <c r="N150" s="6">
        <f>IFERROR(VLOOKUP(A150,TWELVEMO,4,FALSE),0)</f>
        <v>0</v>
      </c>
      <c r="O150" s="6">
        <f>IFERROR(VLOOKUP(A150,JULY2023,4,FALSE),0)</f>
        <v>0</v>
      </c>
      <c r="P150" s="6">
        <f>IFERROR(VLOOKUP(A150,JUNE2023,4,FALSE),0)</f>
        <v>0</v>
      </c>
      <c r="Q150" s="6">
        <f>IFERROR(VLOOKUP(A150,MAYMAY2023,4,FALSE),0)</f>
        <v>0</v>
      </c>
      <c r="R150" s="6">
        <f>IFERROR(VLOOKUP(A150,JULY2022,4,FALSE),0)</f>
        <v>0</v>
      </c>
      <c r="S150" s="14">
        <f>E150/J150</f>
        <v>21.98</v>
      </c>
      <c r="T150" s="14">
        <f>H150/M150</f>
        <v>16.98</v>
      </c>
    </row>
    <row r="151" spans="1:20" x14ac:dyDescent="0.25">
      <c r="A151" s="8" t="s">
        <v>181</v>
      </c>
      <c r="B151" s="8" t="s">
        <v>32</v>
      </c>
      <c r="C151" s="12">
        <f>IFERROR(VLOOKUP(A151,TWELVEMO,12,FALSE),0)</f>
        <v>2114</v>
      </c>
      <c r="D151" s="7">
        <f>IFERROR(VLOOKUP(A151,TWELVEMO,11,FALSE),0)</f>
        <v>218.78</v>
      </c>
      <c r="E151" s="7">
        <f>IFERROR(VLOOKUP(A151,JULY2023,11,FALSE),0)</f>
        <v>21.98</v>
      </c>
      <c r="F151" s="7">
        <f>IFERROR(VLOOKUP(A151,JUNE2023,11,FALSE),0)</f>
        <v>0</v>
      </c>
      <c r="G151" s="7">
        <f>IFERROR(VLOOKUP(A151,MAYMAY2023,11,FALSE),0)</f>
        <v>19.98</v>
      </c>
      <c r="H151" s="7">
        <f>IFERROR(VLOOKUP(A151,JULY2022,11,FALSE),0)</f>
        <v>67.92</v>
      </c>
      <c r="I151" s="6">
        <f>IFERROR(VLOOKUP(A151,TWELVEMO,2,FALSE),0)</f>
        <v>11</v>
      </c>
      <c r="J151" s="6">
        <f>IFERROR(VLOOKUP(A151,JULY2023,2,FALSE),0)</f>
        <v>1</v>
      </c>
      <c r="K151" s="6">
        <f>IFERROR(VLOOKUP(A151,JUNE2023,2,FALSE),0)</f>
        <v>0</v>
      </c>
      <c r="L151" s="6">
        <f>IFERROR(VLOOKUP(A151,MAYMAY2023,2,FALSE),0)</f>
        <v>1</v>
      </c>
      <c r="M151" s="6">
        <f>IFERROR(VLOOKUP(A151,JULY2022,2,FALSE),0)</f>
        <v>4</v>
      </c>
      <c r="N151" s="6">
        <f>IFERROR(VLOOKUP(A151,TWELVEMO,4,FALSE),0)</f>
        <v>0</v>
      </c>
      <c r="O151" s="6">
        <f>IFERROR(VLOOKUP(A151,JULY2023,4,FALSE),0)</f>
        <v>0</v>
      </c>
      <c r="P151" s="6">
        <f>IFERROR(VLOOKUP(A151,JUNE2023,4,FALSE),0)</f>
        <v>0</v>
      </c>
      <c r="Q151" s="6">
        <f>IFERROR(VLOOKUP(A151,MAYMAY2023,4,FALSE),0)</f>
        <v>0</v>
      </c>
      <c r="R151" s="6">
        <f>IFERROR(VLOOKUP(A151,JULY2022,4,FALSE),0)</f>
        <v>0</v>
      </c>
      <c r="S151" s="14">
        <f>E151/J151</f>
        <v>21.98</v>
      </c>
      <c r="T151" s="14">
        <f>H151/M151</f>
        <v>16.98</v>
      </c>
    </row>
    <row r="152" spans="1:20" x14ac:dyDescent="0.25">
      <c r="A152" s="8" t="s">
        <v>182</v>
      </c>
      <c r="B152" s="8" t="s">
        <v>32</v>
      </c>
      <c r="C152" s="12">
        <f>IFERROR(VLOOKUP(A152,TWELVEMO,12,FALSE),0)</f>
        <v>3795</v>
      </c>
      <c r="D152" s="7">
        <f>IFERROR(VLOOKUP(A152,TWELVEMO,11,FALSE),0)</f>
        <v>3008.49</v>
      </c>
      <c r="E152" s="7">
        <f>IFERROR(VLOOKUP(A152,JULY2023,11,FALSE),0)</f>
        <v>197.84</v>
      </c>
      <c r="F152" s="7">
        <f>IFERROR(VLOOKUP(A152,JUNE2023,11,FALSE),0)</f>
        <v>249.8</v>
      </c>
      <c r="G152" s="7">
        <f>IFERROR(VLOOKUP(A152,MAYMAY2023,11,FALSE),0)</f>
        <v>244.83</v>
      </c>
      <c r="H152" s="7">
        <f>IFERROR(VLOOKUP(A152,JULY2022,11,FALSE),0)</f>
        <v>402.75</v>
      </c>
      <c r="I152" s="6">
        <f>IFERROR(VLOOKUP(A152,TWELVEMO,2,FALSE),0)</f>
        <v>183</v>
      </c>
      <c r="J152" s="6">
        <f>IFERROR(VLOOKUP(A152,JULY2023,2,FALSE),0)</f>
        <v>11</v>
      </c>
      <c r="K152" s="6">
        <f>IFERROR(VLOOKUP(A152,JUNE2023,2,FALSE),0)</f>
        <v>15</v>
      </c>
      <c r="L152" s="6">
        <f>IFERROR(VLOOKUP(A152,MAYMAY2023,2,FALSE),0)</f>
        <v>14</v>
      </c>
      <c r="M152" s="6">
        <f>IFERROR(VLOOKUP(A152,JULY2022,2,FALSE),0)</f>
        <v>23</v>
      </c>
      <c r="N152" s="6">
        <f>IFERROR(VLOOKUP(A152,TWELVEMO,4,FALSE),0)</f>
        <v>108</v>
      </c>
      <c r="O152" s="6">
        <f>IFERROR(VLOOKUP(A152,JULY2023,4,FALSE),0)</f>
        <v>8</v>
      </c>
      <c r="P152" s="6">
        <f>IFERROR(VLOOKUP(A152,JUNE2023,4,FALSE),0)</f>
        <v>10</v>
      </c>
      <c r="Q152" s="6">
        <f>IFERROR(VLOOKUP(A152,MAYMAY2023,4,FALSE),0)</f>
        <v>9</v>
      </c>
      <c r="R152" s="6">
        <f>IFERROR(VLOOKUP(A152,JULY2022,4,FALSE),0)</f>
        <v>14</v>
      </c>
      <c r="S152" s="14">
        <f>E152/J152</f>
        <v>17.985454545454544</v>
      </c>
      <c r="T152" s="14">
        <f>H152/M152</f>
        <v>17.510869565217391</v>
      </c>
    </row>
    <row r="153" spans="1:20" x14ac:dyDescent="0.25">
      <c r="A153" s="8" t="s">
        <v>183</v>
      </c>
      <c r="B153" s="8" t="s">
        <v>32</v>
      </c>
      <c r="C153" s="12">
        <f>IFERROR(VLOOKUP(A153,TWELVEMO,12,FALSE),0)</f>
        <v>1346</v>
      </c>
      <c r="D153" s="7">
        <f>IFERROR(VLOOKUP(A153,TWELVEMO,11,FALSE),0)</f>
        <v>49848.83</v>
      </c>
      <c r="E153" s="7">
        <f>IFERROR(VLOOKUP(A153,JULY2023,11,FALSE),0)</f>
        <v>3452.53</v>
      </c>
      <c r="F153" s="7">
        <f>IFERROR(VLOOKUP(A153,JUNE2023,11,FALSE),0)</f>
        <v>3478.75</v>
      </c>
      <c r="G153" s="7">
        <f>IFERROR(VLOOKUP(A153,MAYMAY2023,11,FALSE),0)</f>
        <v>3560.12</v>
      </c>
      <c r="H153" s="7">
        <f>IFERROR(VLOOKUP(A153,JULY2022,11,FALSE),0)</f>
        <v>4812.43</v>
      </c>
      <c r="I153" s="6">
        <f>IFERROR(VLOOKUP(A153,TWELVEMO,2,FALSE),0)</f>
        <v>2792</v>
      </c>
      <c r="J153" s="6">
        <f>IFERROR(VLOOKUP(A153,JULY2023,2,FALSE),0)</f>
        <v>192</v>
      </c>
      <c r="K153" s="6">
        <f>IFERROR(VLOOKUP(A153,JUNE2023,2,FALSE),0)</f>
        <v>194</v>
      </c>
      <c r="L153" s="6">
        <f>IFERROR(VLOOKUP(A153,MAYMAY2023,2,FALSE),0)</f>
        <v>200</v>
      </c>
      <c r="M153" s="6">
        <f>IFERROR(VLOOKUP(A153,JULY2022,2,FALSE),0)</f>
        <v>274</v>
      </c>
      <c r="N153" s="6">
        <f>IFERROR(VLOOKUP(A153,TWELVEMO,4,FALSE),0)</f>
        <v>2171</v>
      </c>
      <c r="O153" s="6">
        <f>IFERROR(VLOOKUP(A153,JULY2023,4,FALSE),0)</f>
        <v>77</v>
      </c>
      <c r="P153" s="6">
        <f>IFERROR(VLOOKUP(A153,JUNE2023,4,FALSE),0)</f>
        <v>128</v>
      </c>
      <c r="Q153" s="6">
        <f>IFERROR(VLOOKUP(A153,MAYMAY2023,4,FALSE),0)</f>
        <v>185</v>
      </c>
      <c r="R153" s="6">
        <f>IFERROR(VLOOKUP(A153,JULY2022,4,FALSE),0)</f>
        <v>178</v>
      </c>
      <c r="S153" s="14">
        <f>E153/J153</f>
        <v>17.981927083333336</v>
      </c>
      <c r="T153" s="14">
        <f>H153/M153</f>
        <v>17.563613138686133</v>
      </c>
    </row>
    <row r="154" spans="1:20" x14ac:dyDescent="0.25">
      <c r="A154" s="8" t="s">
        <v>184</v>
      </c>
      <c r="B154" s="8" t="s">
        <v>32</v>
      </c>
      <c r="C154" s="12">
        <f>IFERROR(VLOOKUP(A154,TWELVEMO,12,FALSE),0)</f>
        <v>1265</v>
      </c>
      <c r="D154" s="7">
        <f>IFERROR(VLOOKUP(A154,TWELVEMO,11,FALSE),0)</f>
        <v>8155.45</v>
      </c>
      <c r="E154" s="7">
        <f>IFERROR(VLOOKUP(A154,JULY2023,11,FALSE),0)</f>
        <v>648.05999999999995</v>
      </c>
      <c r="F154" s="7">
        <f>IFERROR(VLOOKUP(A154,JUNE2023,11,FALSE),0)</f>
        <v>808.76</v>
      </c>
      <c r="G154" s="7">
        <f>IFERROR(VLOOKUP(A154,MAYMAY2023,11,FALSE),0)</f>
        <v>676.87</v>
      </c>
      <c r="H154" s="7">
        <f>IFERROR(VLOOKUP(A154,JULY2022,11,FALSE),0)</f>
        <v>563.36</v>
      </c>
      <c r="I154" s="6">
        <f>IFERROR(VLOOKUP(A154,TWELVEMO,2,FALSE),0)</f>
        <v>626</v>
      </c>
      <c r="J154" s="6">
        <f>IFERROR(VLOOKUP(A154,JULY2023,2,FALSE),0)</f>
        <v>47</v>
      </c>
      <c r="K154" s="6">
        <f>IFERROR(VLOOKUP(A154,JUNE2023,2,FALSE),0)</f>
        <v>62</v>
      </c>
      <c r="L154" s="6">
        <f>IFERROR(VLOOKUP(A154,MAYMAY2023,2,FALSE),0)</f>
        <v>52</v>
      </c>
      <c r="M154" s="6">
        <f>IFERROR(VLOOKUP(A154,JULY2022,2,FALSE),0)</f>
        <v>32</v>
      </c>
      <c r="N154" s="6">
        <f>IFERROR(VLOOKUP(A154,TWELVEMO,4,FALSE),0)</f>
        <v>575</v>
      </c>
      <c r="O154" s="6">
        <f>IFERROR(VLOOKUP(A154,JULY2023,4,FALSE),0)</f>
        <v>45</v>
      </c>
      <c r="P154" s="6">
        <f>IFERROR(VLOOKUP(A154,JUNE2023,4,FALSE),0)</f>
        <v>60</v>
      </c>
      <c r="Q154" s="6">
        <f>IFERROR(VLOOKUP(A154,MAYMAY2023,4,FALSE),0)</f>
        <v>49</v>
      </c>
      <c r="R154" s="6">
        <f>IFERROR(VLOOKUP(A154,JULY2022,4,FALSE),0)</f>
        <v>30</v>
      </c>
      <c r="S154" s="14">
        <f>E154/J154</f>
        <v>13.788510638297872</v>
      </c>
      <c r="T154" s="14">
        <f>H154/M154</f>
        <v>17.605</v>
      </c>
    </row>
    <row r="155" spans="1:20" x14ac:dyDescent="0.25">
      <c r="A155" s="8" t="s">
        <v>185</v>
      </c>
      <c r="B155" s="8" t="s">
        <v>32</v>
      </c>
      <c r="C155" s="12">
        <f>IFERROR(VLOOKUP(A155,TWELVEMO,12,FALSE),0)</f>
        <v>1385</v>
      </c>
      <c r="D155" s="7">
        <f>IFERROR(VLOOKUP(A155,TWELVEMO,11,FALSE),0)</f>
        <v>2676.98</v>
      </c>
      <c r="E155" s="7">
        <f>IFERROR(VLOOKUP(A155,JULY2023,11,FALSE),0)</f>
        <v>174.8</v>
      </c>
      <c r="F155" s="7">
        <f>IFERROR(VLOOKUP(A155,JUNE2023,11,FALSE),0)</f>
        <v>86.9</v>
      </c>
      <c r="G155" s="7">
        <f>IFERROR(VLOOKUP(A155,MAYMAY2023,11,FALSE),0)</f>
        <v>179.8</v>
      </c>
      <c r="H155" s="7">
        <f>IFERROR(VLOOKUP(A155,JULY2022,11,FALSE),0)</f>
        <v>405.54</v>
      </c>
      <c r="I155" s="6">
        <f>IFERROR(VLOOKUP(A155,TWELVEMO,2,FALSE),0)</f>
        <v>151</v>
      </c>
      <c r="J155" s="6">
        <f>IFERROR(VLOOKUP(A155,JULY2023,2,FALSE),0)</f>
        <v>10</v>
      </c>
      <c r="K155" s="6">
        <f>IFERROR(VLOOKUP(A155,JUNE2023,2,FALSE),0)</f>
        <v>5</v>
      </c>
      <c r="L155" s="6">
        <f>IFERROR(VLOOKUP(A155,MAYMAY2023,2,FALSE),0)</f>
        <v>10</v>
      </c>
      <c r="M155" s="6">
        <f>IFERROR(VLOOKUP(A155,JULY2022,2,FALSE),0)</f>
        <v>23</v>
      </c>
      <c r="N155" s="6">
        <f>IFERROR(VLOOKUP(A155,TWELVEMO,4,FALSE),0)</f>
        <v>100</v>
      </c>
      <c r="O155" s="6">
        <f>IFERROR(VLOOKUP(A155,JULY2023,4,FALSE),0)</f>
        <v>5</v>
      </c>
      <c r="P155" s="6">
        <f>IFERROR(VLOOKUP(A155,JUNE2023,4,FALSE),0)</f>
        <v>2</v>
      </c>
      <c r="Q155" s="6">
        <f>IFERROR(VLOOKUP(A155,MAYMAY2023,4,FALSE),0)</f>
        <v>4</v>
      </c>
      <c r="R155" s="6">
        <f>IFERROR(VLOOKUP(A155,JULY2022,4,FALSE),0)</f>
        <v>15</v>
      </c>
      <c r="S155" s="14">
        <f>E155/J155</f>
        <v>17.48</v>
      </c>
      <c r="T155" s="14">
        <f>H155/M155</f>
        <v>17.632173913043481</v>
      </c>
    </row>
    <row r="156" spans="1:20" x14ac:dyDescent="0.25">
      <c r="A156" s="8" t="s">
        <v>186</v>
      </c>
      <c r="B156" s="8" t="s">
        <v>32</v>
      </c>
      <c r="C156" s="12">
        <f>IFERROR(VLOOKUP(A156,TWELVEMO,12,FALSE),0)</f>
        <v>3714</v>
      </c>
      <c r="D156" s="7">
        <f>IFERROR(VLOOKUP(A156,TWELVEMO,11,FALSE),0)</f>
        <v>2004.54</v>
      </c>
      <c r="E156" s="7">
        <f>IFERROR(VLOOKUP(A156,JULY2023,11,FALSE),0)</f>
        <v>90.86</v>
      </c>
      <c r="F156" s="7">
        <f>IFERROR(VLOOKUP(A156,JUNE2023,11,FALSE),0)</f>
        <v>77.88</v>
      </c>
      <c r="G156" s="7">
        <f>IFERROR(VLOOKUP(A156,MAYMAY2023,11,FALSE),0)</f>
        <v>116.82</v>
      </c>
      <c r="H156" s="7">
        <f>IFERROR(VLOOKUP(A156,JULY2022,11,FALSE),0)</f>
        <v>194.78</v>
      </c>
      <c r="I156" s="6">
        <f>IFERROR(VLOOKUP(A156,TWELVEMO,2,FALSE),0)</f>
        <v>142</v>
      </c>
      <c r="J156" s="6">
        <f>IFERROR(VLOOKUP(A156,JULY2023,2,FALSE),0)</f>
        <v>7</v>
      </c>
      <c r="K156" s="6">
        <f>IFERROR(VLOOKUP(A156,JUNE2023,2,FALSE),0)</f>
        <v>6</v>
      </c>
      <c r="L156" s="6">
        <f>IFERROR(VLOOKUP(A156,MAYMAY2023,2,FALSE),0)</f>
        <v>9</v>
      </c>
      <c r="M156" s="6">
        <f>IFERROR(VLOOKUP(A156,JULY2022,2,FALSE),0)</f>
        <v>11</v>
      </c>
      <c r="N156" s="6">
        <f>IFERROR(VLOOKUP(A156,TWELVEMO,4,FALSE),0)</f>
        <v>97</v>
      </c>
      <c r="O156" s="6">
        <f>IFERROR(VLOOKUP(A156,JULY2023,4,FALSE),0)</f>
        <v>6</v>
      </c>
      <c r="P156" s="6">
        <f>IFERROR(VLOOKUP(A156,JUNE2023,4,FALSE),0)</f>
        <v>6</v>
      </c>
      <c r="Q156" s="6">
        <f>IFERROR(VLOOKUP(A156,MAYMAY2023,4,FALSE),0)</f>
        <v>8</v>
      </c>
      <c r="R156" s="6">
        <f>IFERROR(VLOOKUP(A156,JULY2022,4,FALSE),0)</f>
        <v>6</v>
      </c>
      <c r="S156" s="14">
        <f>E156/J156</f>
        <v>12.98</v>
      </c>
      <c r="T156" s="14">
        <f>H156/M156</f>
        <v>17.707272727272727</v>
      </c>
    </row>
    <row r="157" spans="1:20" x14ac:dyDescent="0.25">
      <c r="A157" s="8" t="s">
        <v>187</v>
      </c>
      <c r="B157" s="8" t="s">
        <v>32</v>
      </c>
      <c r="C157" s="12">
        <f>IFERROR(VLOOKUP(A157,TWELVEMO,12,FALSE),0)</f>
        <v>33</v>
      </c>
      <c r="D157" s="7">
        <f>IFERROR(VLOOKUP(A157,TWELVEMO,11,FALSE),0)</f>
        <v>4515.45</v>
      </c>
      <c r="E157" s="7">
        <f>IFERROR(VLOOKUP(A157,JULY2023,11,FALSE),0)</f>
        <v>344.62</v>
      </c>
      <c r="F157" s="7">
        <f>IFERROR(VLOOKUP(A157,JUNE2023,11,FALSE),0)</f>
        <v>290.68</v>
      </c>
      <c r="G157" s="7">
        <f>IFERROR(VLOOKUP(A157,MAYMAY2023,11,FALSE),0)</f>
        <v>485.26</v>
      </c>
      <c r="H157" s="7">
        <f>IFERROR(VLOOKUP(A157,JULY2022,11,FALSE),0)</f>
        <v>557.38</v>
      </c>
      <c r="I157" s="6">
        <f>IFERROR(VLOOKUP(A157,TWELVEMO,2,FALSE),0)</f>
        <v>253</v>
      </c>
      <c r="J157" s="6">
        <f>IFERROR(VLOOKUP(A157,JULY2023,2,FALSE),0)</f>
        <v>20</v>
      </c>
      <c r="K157" s="6">
        <f>IFERROR(VLOOKUP(A157,JUNE2023,2,FALSE),0)</f>
        <v>16</v>
      </c>
      <c r="L157" s="6">
        <f>IFERROR(VLOOKUP(A157,MAYMAY2023,2,FALSE),0)</f>
        <v>27</v>
      </c>
      <c r="M157" s="6">
        <f>IFERROR(VLOOKUP(A157,JULY2022,2,FALSE),0)</f>
        <v>31</v>
      </c>
      <c r="N157" s="6">
        <f>IFERROR(VLOOKUP(A157,TWELVEMO,4,FALSE),0)</f>
        <v>175</v>
      </c>
      <c r="O157" s="6">
        <f>IFERROR(VLOOKUP(A157,JULY2023,4,FALSE),0)</f>
        <v>13</v>
      </c>
      <c r="P157" s="6">
        <f>IFERROR(VLOOKUP(A157,JUNE2023,4,FALSE),0)</f>
        <v>10</v>
      </c>
      <c r="Q157" s="6">
        <f>IFERROR(VLOOKUP(A157,MAYMAY2023,4,FALSE),0)</f>
        <v>21</v>
      </c>
      <c r="R157" s="6">
        <f>IFERROR(VLOOKUP(A157,JULY2022,4,FALSE),0)</f>
        <v>24</v>
      </c>
      <c r="S157" s="14">
        <f>E157/J157</f>
        <v>17.231000000000002</v>
      </c>
      <c r="T157" s="14">
        <f>H157/M157</f>
        <v>17.98</v>
      </c>
    </row>
    <row r="158" spans="1:20" x14ac:dyDescent="0.25">
      <c r="A158" s="8" t="s">
        <v>188</v>
      </c>
      <c r="B158" s="8" t="s">
        <v>32</v>
      </c>
      <c r="C158" s="12">
        <f>IFERROR(VLOOKUP(A158,TWELVEMO,12,FALSE),0)</f>
        <v>4029</v>
      </c>
      <c r="D158" s="7">
        <f>IFERROR(VLOOKUP(A158,TWELVEMO,11,FALSE),0)</f>
        <v>1014.5</v>
      </c>
      <c r="E158" s="7">
        <f>IFERROR(VLOOKUP(A158,JULY2023,11,FALSE),0)</f>
        <v>103.56</v>
      </c>
      <c r="F158" s="7">
        <f>IFERROR(VLOOKUP(A158,JUNE2023,11,FALSE),0)</f>
        <v>121.86</v>
      </c>
      <c r="G158" s="7">
        <f>IFERROR(VLOOKUP(A158,MAYMAY2023,11,FALSE),0)</f>
        <v>53.94</v>
      </c>
      <c r="H158" s="7">
        <f>IFERROR(VLOOKUP(A158,JULY2022,11,FALSE),0)</f>
        <v>251.72</v>
      </c>
      <c r="I158" s="6">
        <f>IFERROR(VLOOKUP(A158,TWELVEMO,2,FALSE),0)</f>
        <v>59</v>
      </c>
      <c r="J158" s="6">
        <f>IFERROR(VLOOKUP(A158,JULY2023,2,FALSE),0)</f>
        <v>6</v>
      </c>
      <c r="K158" s="6">
        <f>IFERROR(VLOOKUP(A158,JUNE2023,2,FALSE),0)</f>
        <v>7</v>
      </c>
      <c r="L158" s="6">
        <f>IFERROR(VLOOKUP(A158,MAYMAY2023,2,FALSE),0)</f>
        <v>3</v>
      </c>
      <c r="M158" s="6">
        <f>IFERROR(VLOOKUP(A158,JULY2022,2,FALSE),0)</f>
        <v>14</v>
      </c>
      <c r="N158" s="6">
        <f>IFERROR(VLOOKUP(A158,TWELVEMO,4,FALSE),0)</f>
        <v>23</v>
      </c>
      <c r="O158" s="6">
        <f>IFERROR(VLOOKUP(A158,JULY2023,4,FALSE),0)</f>
        <v>0</v>
      </c>
      <c r="P158" s="6">
        <f>IFERROR(VLOOKUP(A158,JUNE2023,4,FALSE),0)</f>
        <v>0</v>
      </c>
      <c r="Q158" s="6">
        <f>IFERROR(VLOOKUP(A158,MAYMAY2023,4,FALSE),0)</f>
        <v>0</v>
      </c>
      <c r="R158" s="6">
        <f>IFERROR(VLOOKUP(A158,JULY2022,4,FALSE),0)</f>
        <v>14</v>
      </c>
      <c r="S158" s="14">
        <f>E158/J158</f>
        <v>17.260000000000002</v>
      </c>
      <c r="T158" s="14">
        <f>H158/M158</f>
        <v>17.98</v>
      </c>
    </row>
    <row r="159" spans="1:20" x14ac:dyDescent="0.25">
      <c r="A159" s="8" t="s">
        <v>189</v>
      </c>
      <c r="B159" s="8" t="s">
        <v>32</v>
      </c>
      <c r="C159" s="12">
        <f>IFERROR(VLOOKUP(A159,TWELVEMO,12,FALSE),0)</f>
        <v>1090</v>
      </c>
      <c r="D159" s="7">
        <f>IFERROR(VLOOKUP(A159,TWELVEMO,11,FALSE),0)</f>
        <v>519.41999999999996</v>
      </c>
      <c r="E159" s="7">
        <f>IFERROR(VLOOKUP(A159,JULY2023,11,FALSE),0)</f>
        <v>17.98</v>
      </c>
      <c r="F159" s="7">
        <f>IFERROR(VLOOKUP(A159,JUNE2023,11,FALSE),0)</f>
        <v>0</v>
      </c>
      <c r="G159" s="7">
        <f>IFERROR(VLOOKUP(A159,MAYMAY2023,11,FALSE),0)</f>
        <v>17.98</v>
      </c>
      <c r="H159" s="7">
        <f>IFERROR(VLOOKUP(A159,JULY2022,11,FALSE),0)</f>
        <v>35.96</v>
      </c>
      <c r="I159" s="6">
        <f>IFERROR(VLOOKUP(A159,TWELVEMO,2,FALSE),0)</f>
        <v>29</v>
      </c>
      <c r="J159" s="6">
        <f>IFERROR(VLOOKUP(A159,JULY2023,2,FALSE),0)</f>
        <v>1</v>
      </c>
      <c r="K159" s="6">
        <f>IFERROR(VLOOKUP(A159,JUNE2023,2,FALSE),0)</f>
        <v>0</v>
      </c>
      <c r="L159" s="6">
        <f>IFERROR(VLOOKUP(A159,MAYMAY2023,2,FALSE),0)</f>
        <v>1</v>
      </c>
      <c r="M159" s="6">
        <f>IFERROR(VLOOKUP(A159,JULY2022,2,FALSE),0)</f>
        <v>2</v>
      </c>
      <c r="N159" s="6">
        <f>IFERROR(VLOOKUP(A159,TWELVEMO,4,FALSE),0)</f>
        <v>0</v>
      </c>
      <c r="O159" s="6">
        <f>IFERROR(VLOOKUP(A159,JULY2023,4,FALSE),0)</f>
        <v>0</v>
      </c>
      <c r="P159" s="6">
        <f>IFERROR(VLOOKUP(A159,JUNE2023,4,FALSE),0)</f>
        <v>0</v>
      </c>
      <c r="Q159" s="6">
        <f>IFERROR(VLOOKUP(A159,MAYMAY2023,4,FALSE),0)</f>
        <v>0</v>
      </c>
      <c r="R159" s="6">
        <f>IFERROR(VLOOKUP(A159,JULY2022,4,FALSE),0)</f>
        <v>0</v>
      </c>
      <c r="S159" s="14">
        <f>E159/J159</f>
        <v>17.98</v>
      </c>
      <c r="T159" s="14">
        <f>H159/M159</f>
        <v>17.98</v>
      </c>
    </row>
    <row r="160" spans="1:20" x14ac:dyDescent="0.25">
      <c r="A160" s="8" t="s">
        <v>190</v>
      </c>
      <c r="B160" s="8" t="s">
        <v>32</v>
      </c>
      <c r="C160" s="12">
        <f>IFERROR(VLOOKUP(A160,TWELVEMO,12,FALSE),0)</f>
        <v>1474</v>
      </c>
      <c r="D160" s="7">
        <f>IFERROR(VLOOKUP(A160,TWELVEMO,11,FALSE),0)</f>
        <v>22172.77</v>
      </c>
      <c r="E160" s="7">
        <f>IFERROR(VLOOKUP(A160,JULY2023,11,FALSE),0)</f>
        <v>2082.77</v>
      </c>
      <c r="F160" s="7">
        <f>IFERROR(VLOOKUP(A160,JUNE2023,11,FALSE),0)</f>
        <v>1981.25</v>
      </c>
      <c r="G160" s="7">
        <f>IFERROR(VLOOKUP(A160,MAYMAY2023,11,FALSE),0)</f>
        <v>1800.04</v>
      </c>
      <c r="H160" s="7">
        <f>IFERROR(VLOOKUP(A160,JULY2022,11,FALSE),0)</f>
        <v>2148.34</v>
      </c>
      <c r="I160" s="6">
        <f>IFERROR(VLOOKUP(A160,TWELVEMO,2,FALSE),0)</f>
        <v>1219</v>
      </c>
      <c r="J160" s="6">
        <f>IFERROR(VLOOKUP(A160,JULY2023,2,FALSE),0)</f>
        <v>113</v>
      </c>
      <c r="K160" s="6">
        <f>IFERROR(VLOOKUP(A160,JUNE2023,2,FALSE),0)</f>
        <v>109</v>
      </c>
      <c r="L160" s="6">
        <f>IFERROR(VLOOKUP(A160,MAYMAY2023,2,FALSE),0)</f>
        <v>98</v>
      </c>
      <c r="M160" s="6">
        <f>IFERROR(VLOOKUP(A160,JULY2022,2,FALSE),0)</f>
        <v>118</v>
      </c>
      <c r="N160" s="6">
        <f>IFERROR(VLOOKUP(A160,TWELVEMO,4,FALSE),0)</f>
        <v>772</v>
      </c>
      <c r="O160" s="6">
        <f>IFERROR(VLOOKUP(A160,JULY2023,4,FALSE),0)</f>
        <v>59</v>
      </c>
      <c r="P160" s="6">
        <f>IFERROR(VLOOKUP(A160,JUNE2023,4,FALSE),0)</f>
        <v>60</v>
      </c>
      <c r="Q160" s="6">
        <f>IFERROR(VLOOKUP(A160,MAYMAY2023,4,FALSE),0)</f>
        <v>71</v>
      </c>
      <c r="R160" s="6">
        <f>IFERROR(VLOOKUP(A160,JULY2022,4,FALSE),0)</f>
        <v>87</v>
      </c>
      <c r="S160" s="14">
        <f>E160/J160</f>
        <v>18.431592920353982</v>
      </c>
      <c r="T160" s="14">
        <f>H160/M160</f>
        <v>18.206271186440681</v>
      </c>
    </row>
    <row r="161" spans="1:20" x14ac:dyDescent="0.25">
      <c r="A161" s="8" t="s">
        <v>191</v>
      </c>
      <c r="B161" s="8" t="s">
        <v>32</v>
      </c>
      <c r="C161" s="12">
        <f>IFERROR(VLOOKUP(A161,TWELVEMO,12,FALSE),0)</f>
        <v>551</v>
      </c>
      <c r="D161" s="7">
        <f>IFERROR(VLOOKUP(A161,TWELVEMO,11,FALSE),0)</f>
        <v>10414.57</v>
      </c>
      <c r="E161" s="7">
        <f>IFERROR(VLOOKUP(A161,JULY2023,11,FALSE),0)</f>
        <v>822.42</v>
      </c>
      <c r="F161" s="7">
        <f>IFERROR(VLOOKUP(A161,JUNE2023,11,FALSE),0)</f>
        <v>1244.8</v>
      </c>
      <c r="G161" s="7">
        <f>IFERROR(VLOOKUP(A161,MAYMAY2023,11,FALSE),0)</f>
        <v>1042.6199999999999</v>
      </c>
      <c r="H161" s="7">
        <f>IFERROR(VLOOKUP(A161,JULY2022,11,FALSE),0)</f>
        <v>1081.8599999999999</v>
      </c>
      <c r="I161" s="6">
        <f>IFERROR(VLOOKUP(A161,TWELVEMO,2,FALSE),0)</f>
        <v>550</v>
      </c>
      <c r="J161" s="6">
        <f>IFERROR(VLOOKUP(A161,JULY2023,2,FALSE),0)</f>
        <v>44</v>
      </c>
      <c r="K161" s="6">
        <f>IFERROR(VLOOKUP(A161,JUNE2023,2,FALSE),0)</f>
        <v>66</v>
      </c>
      <c r="L161" s="6">
        <f>IFERROR(VLOOKUP(A161,MAYMAY2023,2,FALSE),0)</f>
        <v>55</v>
      </c>
      <c r="M161" s="6">
        <f>IFERROR(VLOOKUP(A161,JULY2022,2,FALSE),0)</f>
        <v>59</v>
      </c>
      <c r="N161" s="6">
        <f>IFERROR(VLOOKUP(A161,TWELVEMO,4,FALSE),0)</f>
        <v>494</v>
      </c>
      <c r="O161" s="6">
        <f>IFERROR(VLOOKUP(A161,JULY2023,4,FALSE),0)</f>
        <v>24</v>
      </c>
      <c r="P161" s="6">
        <f>IFERROR(VLOOKUP(A161,JUNE2023,4,FALSE),0)</f>
        <v>58</v>
      </c>
      <c r="Q161" s="6">
        <f>IFERROR(VLOOKUP(A161,MAYMAY2023,4,FALSE),0)</f>
        <v>49</v>
      </c>
      <c r="R161" s="6">
        <f>IFERROR(VLOOKUP(A161,JULY2022,4,FALSE),0)</f>
        <v>56</v>
      </c>
      <c r="S161" s="14">
        <f>E161/J161</f>
        <v>18.691363636363636</v>
      </c>
      <c r="T161" s="14">
        <f>H161/M161</f>
        <v>18.336610169491525</v>
      </c>
    </row>
    <row r="162" spans="1:20" x14ac:dyDescent="0.25">
      <c r="A162" s="8" t="s">
        <v>192</v>
      </c>
      <c r="B162" s="8" t="s">
        <v>32</v>
      </c>
      <c r="C162" s="12">
        <f>IFERROR(VLOOKUP(A162,TWELVEMO,12,FALSE),0)</f>
        <v>817</v>
      </c>
      <c r="D162" s="7">
        <f>IFERROR(VLOOKUP(A162,TWELVEMO,11,FALSE),0)</f>
        <v>11479.72</v>
      </c>
      <c r="E162" s="7">
        <f>IFERROR(VLOOKUP(A162,JULY2023,11,FALSE),0)</f>
        <v>1514.44</v>
      </c>
      <c r="F162" s="7">
        <f>IFERROR(VLOOKUP(A162,JUNE2023,11,FALSE),0)</f>
        <v>1651.26</v>
      </c>
      <c r="G162" s="7">
        <f>IFERROR(VLOOKUP(A162,MAYMAY2023,11,FALSE),0)</f>
        <v>2177.14</v>
      </c>
      <c r="H162" s="7">
        <f>IFERROR(VLOOKUP(A162,JULY2022,11,FALSE),0)</f>
        <v>1630.68</v>
      </c>
      <c r="I162" s="6">
        <f>IFERROR(VLOOKUP(A162,TWELVEMO,2,FALSE),0)</f>
        <v>620</v>
      </c>
      <c r="J162" s="6">
        <f>IFERROR(VLOOKUP(A162,JULY2023,2,FALSE),0)</f>
        <v>82</v>
      </c>
      <c r="K162" s="6">
        <f>IFERROR(VLOOKUP(A162,JUNE2023,2,FALSE),0)</f>
        <v>90</v>
      </c>
      <c r="L162" s="6">
        <f>IFERROR(VLOOKUP(A162,MAYMAY2023,2,FALSE),0)</f>
        <v>118</v>
      </c>
      <c r="M162" s="6">
        <f>IFERROR(VLOOKUP(A162,JULY2022,2,FALSE),0)</f>
        <v>88</v>
      </c>
      <c r="N162" s="6">
        <f>IFERROR(VLOOKUP(A162,TWELVEMO,4,FALSE),0)</f>
        <v>437</v>
      </c>
      <c r="O162" s="6">
        <f>IFERROR(VLOOKUP(A162,JULY2023,4,FALSE),0)</f>
        <v>60</v>
      </c>
      <c r="P162" s="6">
        <f>IFERROR(VLOOKUP(A162,JUNE2023,4,FALSE),0)</f>
        <v>50</v>
      </c>
      <c r="Q162" s="6">
        <f>IFERROR(VLOOKUP(A162,MAYMAY2023,4,FALSE),0)</f>
        <v>71</v>
      </c>
      <c r="R162" s="6">
        <f>IFERROR(VLOOKUP(A162,JULY2022,4,FALSE),0)</f>
        <v>70</v>
      </c>
      <c r="S162" s="14">
        <f>E162/J162</f>
        <v>18.468780487804878</v>
      </c>
      <c r="T162" s="14">
        <f>H162/M162</f>
        <v>18.530454545454546</v>
      </c>
    </row>
    <row r="163" spans="1:20" x14ac:dyDescent="0.25">
      <c r="A163" s="8" t="s">
        <v>193</v>
      </c>
      <c r="B163" s="8" t="s">
        <v>32</v>
      </c>
      <c r="C163" s="12">
        <f>IFERROR(VLOOKUP(A163,TWELVEMO,12,FALSE),0)</f>
        <v>4843</v>
      </c>
      <c r="D163" s="7">
        <f>IFERROR(VLOOKUP(A163,TWELVEMO,11,FALSE),0)</f>
        <v>3460.54</v>
      </c>
      <c r="E163" s="7">
        <f>IFERROR(VLOOKUP(A163,JULY2023,11,FALSE),0)</f>
        <v>468.17</v>
      </c>
      <c r="F163" s="7">
        <f>IFERROR(VLOOKUP(A163,JUNE2023,11,FALSE),0)</f>
        <v>618.09</v>
      </c>
      <c r="G163" s="7">
        <f>IFERROR(VLOOKUP(A163,MAYMAY2023,11,FALSE),0)</f>
        <v>595.42999999999995</v>
      </c>
      <c r="H163" s="7">
        <f>IFERROR(VLOOKUP(A163,JULY2022,11,FALSE),0)</f>
        <v>583.61</v>
      </c>
      <c r="I163" s="6">
        <f>IFERROR(VLOOKUP(A163,TWELVEMO,2,FALSE),0)</f>
        <v>218</v>
      </c>
      <c r="J163" s="6">
        <f>IFERROR(VLOOKUP(A163,JULY2023,2,FALSE),0)</f>
        <v>29</v>
      </c>
      <c r="K163" s="6">
        <f>IFERROR(VLOOKUP(A163,JUNE2023,2,FALSE),0)</f>
        <v>41</v>
      </c>
      <c r="L163" s="6">
        <f>IFERROR(VLOOKUP(A163,MAYMAY2023,2,FALSE),0)</f>
        <v>39</v>
      </c>
      <c r="M163" s="6">
        <f>IFERROR(VLOOKUP(A163,JULY2022,2,FALSE),0)</f>
        <v>31</v>
      </c>
      <c r="N163" s="6">
        <f>IFERROR(VLOOKUP(A163,TWELVEMO,4,FALSE),0)</f>
        <v>161</v>
      </c>
      <c r="O163" s="6">
        <f>IFERROR(VLOOKUP(A163,JULY2023,4,FALSE),0)</f>
        <v>21</v>
      </c>
      <c r="P163" s="6">
        <f>IFERROR(VLOOKUP(A163,JUNE2023,4,FALSE),0)</f>
        <v>22</v>
      </c>
      <c r="Q163" s="6">
        <f>IFERROR(VLOOKUP(A163,MAYMAY2023,4,FALSE),0)</f>
        <v>28</v>
      </c>
      <c r="R163" s="6">
        <f>IFERROR(VLOOKUP(A163,JULY2022,4,FALSE),0)</f>
        <v>24</v>
      </c>
      <c r="S163" s="14">
        <f>E163/J163</f>
        <v>16.143793103448278</v>
      </c>
      <c r="T163" s="14">
        <f>H163/M163</f>
        <v>18.826129032258066</v>
      </c>
    </row>
    <row r="164" spans="1:20" x14ac:dyDescent="0.25">
      <c r="A164" s="8" t="s">
        <v>194</v>
      </c>
      <c r="B164" s="8" t="s">
        <v>32</v>
      </c>
      <c r="C164" s="12">
        <f>IFERROR(VLOOKUP(A164,TWELVEMO,12,FALSE),0)</f>
        <v>0</v>
      </c>
      <c r="D164" s="7">
        <f>IFERROR(VLOOKUP(A164,TWELVEMO,11,FALSE),0)</f>
        <v>16257.16</v>
      </c>
      <c r="E164" s="7">
        <f>IFERROR(VLOOKUP(A164,JULY2023,11,FALSE),0)</f>
        <v>92.9</v>
      </c>
      <c r="F164" s="7">
        <f>IFERROR(VLOOKUP(A164,JUNE2023,11,FALSE),0)</f>
        <v>1148.5</v>
      </c>
      <c r="G164" s="7">
        <f>IFERROR(VLOOKUP(A164,MAYMAY2023,11,FALSE),0)</f>
        <v>1685.16</v>
      </c>
      <c r="H164" s="7">
        <f>IFERROR(VLOOKUP(A164,JULY2022,11,FALSE),0)</f>
        <v>2468.1799999999998</v>
      </c>
      <c r="I164" s="6">
        <f>IFERROR(VLOOKUP(A164,TWELVEMO,2,FALSE),0)</f>
        <v>866</v>
      </c>
      <c r="J164" s="6">
        <f>IFERROR(VLOOKUP(A164,JULY2023,2,FALSE),0)</f>
        <v>5</v>
      </c>
      <c r="K164" s="6">
        <f>IFERROR(VLOOKUP(A164,JUNE2023,2,FALSE),0)</f>
        <v>61</v>
      </c>
      <c r="L164" s="6">
        <f>IFERROR(VLOOKUP(A164,MAYMAY2023,2,FALSE),0)</f>
        <v>89</v>
      </c>
      <c r="M164" s="6">
        <f>IFERROR(VLOOKUP(A164,JULY2022,2,FALSE),0)</f>
        <v>131</v>
      </c>
      <c r="N164" s="6">
        <f>IFERROR(VLOOKUP(A164,TWELVEMO,4,FALSE),0)</f>
        <v>748</v>
      </c>
      <c r="O164" s="6">
        <f>IFERROR(VLOOKUP(A164,JULY2023,4,FALSE),0)</f>
        <v>2</v>
      </c>
      <c r="P164" s="6">
        <f>IFERROR(VLOOKUP(A164,JUNE2023,4,FALSE),0)</f>
        <v>43</v>
      </c>
      <c r="Q164" s="6">
        <f>IFERROR(VLOOKUP(A164,MAYMAY2023,4,FALSE),0)</f>
        <v>83</v>
      </c>
      <c r="R164" s="6">
        <f>IFERROR(VLOOKUP(A164,JULY2022,4,FALSE),0)</f>
        <v>114</v>
      </c>
      <c r="S164" s="14">
        <f>E164/J164</f>
        <v>18.580000000000002</v>
      </c>
      <c r="T164" s="14">
        <f>H164/M164</f>
        <v>18.841068702290077</v>
      </c>
    </row>
    <row r="165" spans="1:20" x14ac:dyDescent="0.25">
      <c r="A165" s="8" t="s">
        <v>195</v>
      </c>
      <c r="B165" s="8" t="s">
        <v>32</v>
      </c>
      <c r="C165" s="12">
        <f>IFERROR(VLOOKUP(A165,TWELVEMO,12,FALSE),0)</f>
        <v>432</v>
      </c>
      <c r="D165" s="7">
        <f>IFERROR(VLOOKUP(A165,TWELVEMO,11,FALSE),0)</f>
        <v>6660.3</v>
      </c>
      <c r="E165" s="7">
        <f>IFERROR(VLOOKUP(A165,JULY2023,11,FALSE),0)</f>
        <v>288.95</v>
      </c>
      <c r="F165" s="7">
        <f>IFERROR(VLOOKUP(A165,JUNE2023,11,FALSE),0)</f>
        <v>597.4</v>
      </c>
      <c r="G165" s="7">
        <f>IFERROR(VLOOKUP(A165,MAYMAY2023,11,FALSE),0)</f>
        <v>592.75</v>
      </c>
      <c r="H165" s="7">
        <f>IFERROR(VLOOKUP(A165,JULY2022,11,FALSE),0)</f>
        <v>492.85</v>
      </c>
      <c r="I165" s="6">
        <f>IFERROR(VLOOKUP(A165,TWELVEMO,2,FALSE),0)</f>
        <v>333</v>
      </c>
      <c r="J165" s="6">
        <f>IFERROR(VLOOKUP(A165,JULY2023,2,FALSE),0)</f>
        <v>14</v>
      </c>
      <c r="K165" s="6">
        <f>IFERROR(VLOOKUP(A165,JUNE2023,2,FALSE),0)</f>
        <v>30</v>
      </c>
      <c r="L165" s="6">
        <f>IFERROR(VLOOKUP(A165,MAYMAY2023,2,FALSE),0)</f>
        <v>30</v>
      </c>
      <c r="M165" s="6">
        <f>IFERROR(VLOOKUP(A165,JULY2022,2,FALSE),0)</f>
        <v>25</v>
      </c>
      <c r="N165" s="6">
        <f>IFERROR(VLOOKUP(A165,TWELVEMO,4,FALSE),0)</f>
        <v>247</v>
      </c>
      <c r="O165" s="6">
        <f>IFERROR(VLOOKUP(A165,JULY2023,4,FALSE),0)</f>
        <v>12</v>
      </c>
      <c r="P165" s="6">
        <f>IFERROR(VLOOKUP(A165,JUNE2023,4,FALSE),0)</f>
        <v>14</v>
      </c>
      <c r="Q165" s="6">
        <f>IFERROR(VLOOKUP(A165,MAYMAY2023,4,FALSE),0)</f>
        <v>16</v>
      </c>
      <c r="R165" s="6">
        <f>IFERROR(VLOOKUP(A165,JULY2022,4,FALSE),0)</f>
        <v>21</v>
      </c>
      <c r="S165" s="14">
        <f>E165/J165</f>
        <v>20.639285714285712</v>
      </c>
      <c r="T165" s="14">
        <f>H165/M165</f>
        <v>19.714000000000002</v>
      </c>
    </row>
    <row r="166" spans="1:20" x14ac:dyDescent="0.25">
      <c r="A166" s="8" t="s">
        <v>196</v>
      </c>
      <c r="B166" s="8" t="s">
        <v>32</v>
      </c>
      <c r="C166" s="12">
        <f>IFERROR(VLOOKUP(A166,TWELVEMO,12,FALSE),0)</f>
        <v>0</v>
      </c>
      <c r="D166" s="7">
        <f>IFERROR(VLOOKUP(A166,TWELVEMO,11,FALSE),0)</f>
        <v>7516.6</v>
      </c>
      <c r="E166" s="7">
        <f>IFERROR(VLOOKUP(A166,JULY2023,11,FALSE),0)</f>
        <v>724.05</v>
      </c>
      <c r="F166" s="7">
        <f>IFERROR(VLOOKUP(A166,JUNE2023,11,FALSE),0)</f>
        <v>822.74</v>
      </c>
      <c r="G166" s="7">
        <f>IFERROR(VLOOKUP(A166,MAYMAY2023,11,FALSE),0)</f>
        <v>1058.94</v>
      </c>
      <c r="H166" s="7">
        <f>IFERROR(VLOOKUP(A166,JULY2022,11,FALSE),0)</f>
        <v>477.52</v>
      </c>
      <c r="I166" s="6">
        <f>IFERROR(VLOOKUP(A166,TWELVEMO,2,FALSE),0)</f>
        <v>379</v>
      </c>
      <c r="J166" s="6">
        <f>IFERROR(VLOOKUP(A166,JULY2023,2,FALSE),0)</f>
        <v>37</v>
      </c>
      <c r="K166" s="6">
        <f>IFERROR(VLOOKUP(A166,JUNE2023,2,FALSE),0)</f>
        <v>42</v>
      </c>
      <c r="L166" s="6">
        <f>IFERROR(VLOOKUP(A166,MAYMAY2023,2,FALSE),0)</f>
        <v>53</v>
      </c>
      <c r="M166" s="6">
        <f>IFERROR(VLOOKUP(A166,JULY2022,2,FALSE),0)</f>
        <v>24</v>
      </c>
      <c r="N166" s="6">
        <f>IFERROR(VLOOKUP(A166,TWELVEMO,4,FALSE),0)</f>
        <v>245</v>
      </c>
      <c r="O166" s="6">
        <f>IFERROR(VLOOKUP(A166,JULY2023,4,FALSE),0)</f>
        <v>36</v>
      </c>
      <c r="P166" s="6">
        <f>IFERROR(VLOOKUP(A166,JUNE2023,4,FALSE),0)</f>
        <v>27</v>
      </c>
      <c r="Q166" s="6">
        <f>IFERROR(VLOOKUP(A166,MAYMAY2023,4,FALSE),0)</f>
        <v>42</v>
      </c>
      <c r="R166" s="6">
        <f>IFERROR(VLOOKUP(A166,JULY2022,4,FALSE),0)</f>
        <v>0</v>
      </c>
      <c r="S166" s="14">
        <f>E166/J166</f>
        <v>19.568918918918918</v>
      </c>
      <c r="T166" s="14">
        <f>H166/M166</f>
        <v>19.896666666666665</v>
      </c>
    </row>
    <row r="167" spans="1:20" x14ac:dyDescent="0.25">
      <c r="A167" s="8" t="s">
        <v>197</v>
      </c>
      <c r="B167" s="8" t="s">
        <v>32</v>
      </c>
      <c r="C167" s="12">
        <f>IFERROR(VLOOKUP(A167,TWELVEMO,12,FALSE),0)</f>
        <v>1905</v>
      </c>
      <c r="D167" s="7">
        <f>IFERROR(VLOOKUP(A167,TWELVEMO,11,FALSE),0)</f>
        <v>1332.3</v>
      </c>
      <c r="E167" s="7">
        <f>IFERROR(VLOOKUP(A167,JULY2023,11,FALSE),0)</f>
        <v>21.96</v>
      </c>
      <c r="F167" s="7">
        <f>IFERROR(VLOOKUP(A167,JUNE2023,11,FALSE),0)</f>
        <v>32.94</v>
      </c>
      <c r="G167" s="7">
        <f>IFERROR(VLOOKUP(A167,MAYMAY2023,11,FALSE),0)</f>
        <v>153.72</v>
      </c>
      <c r="H167" s="7">
        <f>IFERROR(VLOOKUP(A167,JULY2022,11,FALSE),0)</f>
        <v>39.96</v>
      </c>
      <c r="I167" s="6">
        <f>IFERROR(VLOOKUP(A167,TWELVEMO,2,FALSE),0)</f>
        <v>118</v>
      </c>
      <c r="J167" s="6">
        <f>IFERROR(VLOOKUP(A167,JULY2023,2,FALSE),0)</f>
        <v>2</v>
      </c>
      <c r="K167" s="6">
        <f>IFERROR(VLOOKUP(A167,JUNE2023,2,FALSE),0)</f>
        <v>3</v>
      </c>
      <c r="L167" s="6">
        <f>IFERROR(VLOOKUP(A167,MAYMAY2023,2,FALSE),0)</f>
        <v>15</v>
      </c>
      <c r="M167" s="6">
        <f>IFERROR(VLOOKUP(A167,JULY2022,2,FALSE),0)</f>
        <v>2</v>
      </c>
      <c r="N167" s="6">
        <f>IFERROR(VLOOKUP(A167,TWELVEMO,4,FALSE),0)</f>
        <v>98</v>
      </c>
      <c r="O167" s="6">
        <f>IFERROR(VLOOKUP(A167,JULY2023,4,FALSE),0)</f>
        <v>2</v>
      </c>
      <c r="P167" s="6">
        <f>IFERROR(VLOOKUP(A167,JUNE2023,4,FALSE),0)</f>
        <v>2</v>
      </c>
      <c r="Q167" s="6">
        <f>IFERROR(VLOOKUP(A167,MAYMAY2023,4,FALSE),0)</f>
        <v>15</v>
      </c>
      <c r="R167" s="6">
        <f>IFERROR(VLOOKUP(A167,JULY2022,4,FALSE),0)</f>
        <v>2</v>
      </c>
      <c r="S167" s="14">
        <f>E167/J167</f>
        <v>10.98</v>
      </c>
      <c r="T167" s="14">
        <f>H167/M167</f>
        <v>19.98</v>
      </c>
    </row>
    <row r="168" spans="1:20" x14ac:dyDescent="0.25">
      <c r="A168" s="8" t="s">
        <v>198</v>
      </c>
      <c r="B168" s="8" t="s">
        <v>32</v>
      </c>
      <c r="C168" s="12">
        <f>IFERROR(VLOOKUP(A168,TWELVEMO,12,FALSE),0)</f>
        <v>2369</v>
      </c>
      <c r="D168" s="7">
        <f>IFERROR(VLOOKUP(A168,TWELVEMO,11,FALSE),0)</f>
        <v>762.41</v>
      </c>
      <c r="E168" s="7">
        <f>IFERROR(VLOOKUP(A168,JULY2023,11,FALSE),0)</f>
        <v>104.84</v>
      </c>
      <c r="F168" s="7">
        <f>IFERROR(VLOOKUP(A168,JUNE2023,11,FALSE),0)</f>
        <v>48.5</v>
      </c>
      <c r="G168" s="7">
        <f>IFERROR(VLOOKUP(A168,MAYMAY2023,11,FALSE),0)</f>
        <v>0</v>
      </c>
      <c r="H168" s="7">
        <f>IFERROR(VLOOKUP(A168,JULY2022,11,FALSE),0)</f>
        <v>19.98</v>
      </c>
      <c r="I168" s="6">
        <f>IFERROR(VLOOKUP(A168,TWELVEMO,2,FALSE),0)</f>
        <v>56</v>
      </c>
      <c r="J168" s="6">
        <f>IFERROR(VLOOKUP(A168,JULY2023,2,FALSE),0)</f>
        <v>8</v>
      </c>
      <c r="K168" s="6">
        <f>IFERROR(VLOOKUP(A168,JUNE2023,2,FALSE),0)</f>
        <v>3</v>
      </c>
      <c r="L168" s="6">
        <f>IFERROR(VLOOKUP(A168,MAYMAY2023,2,FALSE),0)</f>
        <v>0</v>
      </c>
      <c r="M168" s="6">
        <f>IFERROR(VLOOKUP(A168,JULY2022,2,FALSE),0)</f>
        <v>1</v>
      </c>
      <c r="N168" s="6">
        <f>IFERROR(VLOOKUP(A168,TWELVEMO,4,FALSE),0)</f>
        <v>0</v>
      </c>
      <c r="O168" s="6">
        <f>IFERROR(VLOOKUP(A168,JULY2023,4,FALSE),0)</f>
        <v>0</v>
      </c>
      <c r="P168" s="6">
        <f>IFERROR(VLOOKUP(A168,JUNE2023,4,FALSE),0)</f>
        <v>0</v>
      </c>
      <c r="Q168" s="6">
        <f>IFERROR(VLOOKUP(A168,MAYMAY2023,4,FALSE),0)</f>
        <v>0</v>
      </c>
      <c r="R168" s="6">
        <f>IFERROR(VLOOKUP(A168,JULY2022,4,FALSE),0)</f>
        <v>0</v>
      </c>
      <c r="S168" s="14">
        <f>E168/J168</f>
        <v>13.105</v>
      </c>
      <c r="T168" s="14">
        <f>H168/M168</f>
        <v>19.98</v>
      </c>
    </row>
    <row r="169" spans="1:20" x14ac:dyDescent="0.25">
      <c r="A169" s="8" t="s">
        <v>199</v>
      </c>
      <c r="B169" s="8" t="s">
        <v>32</v>
      </c>
      <c r="C169" s="12">
        <f>IFERROR(VLOOKUP(A169,TWELVEMO,12,FALSE),0)</f>
        <v>99</v>
      </c>
      <c r="D169" s="7">
        <f>IFERROR(VLOOKUP(A169,TWELVEMO,11,FALSE),0)</f>
        <v>613.38</v>
      </c>
      <c r="E169" s="7">
        <f>IFERROR(VLOOKUP(A169,JULY2023,11,FALSE),0)</f>
        <v>79.92</v>
      </c>
      <c r="F169" s="7">
        <f>IFERROR(VLOOKUP(A169,JUNE2023,11,FALSE),0)</f>
        <v>159.84</v>
      </c>
      <c r="G169" s="7">
        <f>IFERROR(VLOOKUP(A169,MAYMAY2023,11,FALSE),0)</f>
        <v>79.92</v>
      </c>
      <c r="H169" s="7">
        <f>IFERROR(VLOOKUP(A169,JULY2022,11,FALSE),0)</f>
        <v>79.92</v>
      </c>
      <c r="I169" s="6">
        <f>IFERROR(VLOOKUP(A169,TWELVEMO,2,FALSE),0)</f>
        <v>31</v>
      </c>
      <c r="J169" s="6">
        <f>IFERROR(VLOOKUP(A169,JULY2023,2,FALSE),0)</f>
        <v>4</v>
      </c>
      <c r="K169" s="6">
        <f>IFERROR(VLOOKUP(A169,JUNE2023,2,FALSE),0)</f>
        <v>8</v>
      </c>
      <c r="L169" s="6">
        <f>IFERROR(VLOOKUP(A169,MAYMAY2023,2,FALSE),0)</f>
        <v>4</v>
      </c>
      <c r="M169" s="6">
        <f>IFERROR(VLOOKUP(A169,JULY2022,2,FALSE),0)</f>
        <v>4</v>
      </c>
      <c r="N169" s="6">
        <f>IFERROR(VLOOKUP(A169,TWELVEMO,4,FALSE),0)</f>
        <v>0</v>
      </c>
      <c r="O169" s="6">
        <f>IFERROR(VLOOKUP(A169,JULY2023,4,FALSE),0)</f>
        <v>0</v>
      </c>
      <c r="P169" s="6">
        <f>IFERROR(VLOOKUP(A169,JUNE2023,4,FALSE),0)</f>
        <v>0</v>
      </c>
      <c r="Q169" s="6">
        <f>IFERROR(VLOOKUP(A169,MAYMAY2023,4,FALSE),0)</f>
        <v>0</v>
      </c>
      <c r="R169" s="6">
        <f>IFERROR(VLOOKUP(A169,JULY2022,4,FALSE),0)</f>
        <v>0</v>
      </c>
      <c r="S169" s="14">
        <f>E169/J169</f>
        <v>19.98</v>
      </c>
      <c r="T169" s="14">
        <f>H169/M169</f>
        <v>19.98</v>
      </c>
    </row>
    <row r="170" spans="1:20" x14ac:dyDescent="0.25">
      <c r="A170" s="8" t="s">
        <v>200</v>
      </c>
      <c r="B170" s="8" t="s">
        <v>32</v>
      </c>
      <c r="C170" s="12">
        <f>IFERROR(VLOOKUP(A170,TWELVEMO,12,FALSE),0)</f>
        <v>2122</v>
      </c>
      <c r="D170" s="7">
        <f>IFERROR(VLOOKUP(A170,TWELVEMO,11,FALSE),0)</f>
        <v>340.48</v>
      </c>
      <c r="E170" s="7">
        <f>IFERROR(VLOOKUP(A170,JULY2023,11,FALSE),0)</f>
        <v>19.98</v>
      </c>
      <c r="F170" s="7">
        <f>IFERROR(VLOOKUP(A170,JUNE2023,11,FALSE),0)</f>
        <v>12</v>
      </c>
      <c r="G170" s="7">
        <f>IFERROR(VLOOKUP(A170,MAYMAY2023,11,FALSE),0)</f>
        <v>12</v>
      </c>
      <c r="H170" s="7">
        <f>IFERROR(VLOOKUP(A170,JULY2022,11,FALSE),0)</f>
        <v>19.98</v>
      </c>
      <c r="I170" s="6">
        <f>IFERROR(VLOOKUP(A170,TWELVEMO,2,FALSE),0)</f>
        <v>18</v>
      </c>
      <c r="J170" s="6">
        <f>IFERROR(VLOOKUP(A170,JULY2023,2,FALSE),0)</f>
        <v>1</v>
      </c>
      <c r="K170" s="6">
        <f>IFERROR(VLOOKUP(A170,JUNE2023,2,FALSE),0)</f>
        <v>1</v>
      </c>
      <c r="L170" s="6">
        <f>IFERROR(VLOOKUP(A170,MAYMAY2023,2,FALSE),0)</f>
        <v>1</v>
      </c>
      <c r="M170" s="6">
        <f>IFERROR(VLOOKUP(A170,JULY2022,2,FALSE),0)</f>
        <v>1</v>
      </c>
      <c r="N170" s="6">
        <f>IFERROR(VLOOKUP(A170,TWELVEMO,4,FALSE),0)</f>
        <v>0</v>
      </c>
      <c r="O170" s="6">
        <f>IFERROR(VLOOKUP(A170,JULY2023,4,FALSE),0)</f>
        <v>0</v>
      </c>
      <c r="P170" s="6">
        <f>IFERROR(VLOOKUP(A170,JUNE2023,4,FALSE),0)</f>
        <v>0</v>
      </c>
      <c r="Q170" s="6">
        <f>IFERROR(VLOOKUP(A170,MAYMAY2023,4,FALSE),0)</f>
        <v>0</v>
      </c>
      <c r="R170" s="6">
        <f>IFERROR(VLOOKUP(A170,JULY2022,4,FALSE),0)</f>
        <v>0</v>
      </c>
      <c r="S170" s="14">
        <f>E170/J170</f>
        <v>19.98</v>
      </c>
      <c r="T170" s="14">
        <f>H170/M170</f>
        <v>19.98</v>
      </c>
    </row>
    <row r="171" spans="1:20" x14ac:dyDescent="0.25">
      <c r="A171" s="8" t="s">
        <v>201</v>
      </c>
      <c r="B171" s="8" t="s">
        <v>32</v>
      </c>
      <c r="C171" s="12">
        <f>IFERROR(VLOOKUP(A171,TWELVEMO,12,FALSE),0)</f>
        <v>3874</v>
      </c>
      <c r="D171" s="7">
        <f>IFERROR(VLOOKUP(A171,TWELVEMO,11,FALSE),0)</f>
        <v>416.52</v>
      </c>
      <c r="E171" s="7">
        <f>IFERROR(VLOOKUP(A171,JULY2023,11,FALSE),0)</f>
        <v>72.92</v>
      </c>
      <c r="F171" s="7">
        <f>IFERROR(VLOOKUP(A171,JUNE2023,11,FALSE),0)</f>
        <v>123.86</v>
      </c>
      <c r="G171" s="7">
        <f>IFERROR(VLOOKUP(A171,MAYMAY2023,11,FALSE),0)</f>
        <v>33.96</v>
      </c>
      <c r="H171" s="7">
        <f>IFERROR(VLOOKUP(A171,JULY2022,11,FALSE),0)</f>
        <v>161.84</v>
      </c>
      <c r="I171" s="6">
        <f>IFERROR(VLOOKUP(A171,TWELVEMO,2,FALSE),0)</f>
        <v>24</v>
      </c>
      <c r="J171" s="6">
        <f>IFERROR(VLOOKUP(A171,JULY2023,2,FALSE),0)</f>
        <v>4</v>
      </c>
      <c r="K171" s="6">
        <f>IFERROR(VLOOKUP(A171,JUNE2023,2,FALSE),0)</f>
        <v>7</v>
      </c>
      <c r="L171" s="6">
        <f>IFERROR(VLOOKUP(A171,MAYMAY2023,2,FALSE),0)</f>
        <v>2</v>
      </c>
      <c r="M171" s="6">
        <f>IFERROR(VLOOKUP(A171,JULY2022,2,FALSE),0)</f>
        <v>8</v>
      </c>
      <c r="N171" s="6">
        <f>IFERROR(VLOOKUP(A171,TWELVEMO,4,FALSE),0)</f>
        <v>0</v>
      </c>
      <c r="O171" s="6">
        <f>IFERROR(VLOOKUP(A171,JULY2023,4,FALSE),0)</f>
        <v>0</v>
      </c>
      <c r="P171" s="6">
        <f>IFERROR(VLOOKUP(A171,JUNE2023,4,FALSE),0)</f>
        <v>0</v>
      </c>
      <c r="Q171" s="6">
        <f>IFERROR(VLOOKUP(A171,MAYMAY2023,4,FALSE),0)</f>
        <v>0</v>
      </c>
      <c r="R171" s="6">
        <f>IFERROR(VLOOKUP(A171,JULY2022,4,FALSE),0)</f>
        <v>0</v>
      </c>
      <c r="S171" s="14">
        <f>E171/J171</f>
        <v>18.23</v>
      </c>
      <c r="T171" s="14">
        <f>H171/M171</f>
        <v>20.23</v>
      </c>
    </row>
    <row r="172" spans="1:20" x14ac:dyDescent="0.25">
      <c r="A172" s="8" t="s">
        <v>202</v>
      </c>
      <c r="B172" s="8" t="s">
        <v>32</v>
      </c>
      <c r="C172" s="12">
        <f>IFERROR(VLOOKUP(A172,TWELVEMO,12,FALSE),0)</f>
        <v>1720</v>
      </c>
      <c r="D172" s="7">
        <f>IFERROR(VLOOKUP(A172,TWELVEMO,11,FALSE),0)</f>
        <v>12719.37</v>
      </c>
      <c r="E172" s="7">
        <f>IFERROR(VLOOKUP(A172,JULY2023,11,FALSE),0)</f>
        <v>737.32</v>
      </c>
      <c r="F172" s="7">
        <f>IFERROR(VLOOKUP(A172,JUNE2023,11,FALSE),0)</f>
        <v>891.18</v>
      </c>
      <c r="G172" s="7">
        <f>IFERROR(VLOOKUP(A172,MAYMAY2023,11,FALSE),0)</f>
        <v>1230.3800000000001</v>
      </c>
      <c r="H172" s="7">
        <f>IFERROR(VLOOKUP(A172,JULY2022,11,FALSE),0)</f>
        <v>1338.1</v>
      </c>
      <c r="I172" s="6">
        <f>IFERROR(VLOOKUP(A172,TWELVEMO,2,FALSE),0)</f>
        <v>615</v>
      </c>
      <c r="J172" s="6">
        <f>IFERROR(VLOOKUP(A172,JULY2023,2,FALSE),0)</f>
        <v>34</v>
      </c>
      <c r="K172" s="6">
        <f>IFERROR(VLOOKUP(A172,JUNE2023,2,FALSE),0)</f>
        <v>41</v>
      </c>
      <c r="L172" s="6">
        <f>IFERROR(VLOOKUP(A172,MAYMAY2023,2,FALSE),0)</f>
        <v>61</v>
      </c>
      <c r="M172" s="6">
        <f>IFERROR(VLOOKUP(A172,JULY2022,2,FALSE),0)</f>
        <v>66</v>
      </c>
      <c r="N172" s="6">
        <f>IFERROR(VLOOKUP(A172,TWELVEMO,4,FALSE),0)</f>
        <v>515</v>
      </c>
      <c r="O172" s="6">
        <f>IFERROR(VLOOKUP(A172,JULY2023,4,FALSE),0)</f>
        <v>31</v>
      </c>
      <c r="P172" s="6">
        <f>IFERROR(VLOOKUP(A172,JUNE2023,4,FALSE),0)</f>
        <v>39</v>
      </c>
      <c r="Q172" s="6">
        <f>IFERROR(VLOOKUP(A172,MAYMAY2023,4,FALSE),0)</f>
        <v>48</v>
      </c>
      <c r="R172" s="6">
        <f>IFERROR(VLOOKUP(A172,JULY2022,4,FALSE),0)</f>
        <v>56</v>
      </c>
      <c r="S172" s="14">
        <f>E172/J172</f>
        <v>21.685882352941178</v>
      </c>
      <c r="T172" s="14">
        <f>H172/M172</f>
        <v>20.274242424242424</v>
      </c>
    </row>
    <row r="173" spans="1:20" x14ac:dyDescent="0.25">
      <c r="A173" s="8" t="s">
        <v>203</v>
      </c>
      <c r="B173" s="8" t="s">
        <v>32</v>
      </c>
      <c r="C173" s="12">
        <f>IFERROR(VLOOKUP(A173,TWELVEMO,12,FALSE),0)</f>
        <v>3056</v>
      </c>
      <c r="D173" s="7">
        <f>IFERROR(VLOOKUP(A173,TWELVEMO,11,FALSE),0)</f>
        <v>3151.96</v>
      </c>
      <c r="E173" s="7">
        <f>IFERROR(VLOOKUP(A173,JULY2023,11,FALSE),0)</f>
        <v>396.62</v>
      </c>
      <c r="F173" s="7">
        <f>IFERROR(VLOOKUP(A173,JUNE2023,11,FALSE),0)</f>
        <v>289.72000000000003</v>
      </c>
      <c r="G173" s="7">
        <f>IFERROR(VLOOKUP(A173,MAYMAY2023,11,FALSE),0)</f>
        <v>335.18</v>
      </c>
      <c r="H173" s="7">
        <f>IFERROR(VLOOKUP(A173,JULY2022,11,FALSE),0)</f>
        <v>365.14</v>
      </c>
      <c r="I173" s="6">
        <f>IFERROR(VLOOKUP(A173,TWELVEMO,2,FALSE),0)</f>
        <v>152</v>
      </c>
      <c r="J173" s="6">
        <f>IFERROR(VLOOKUP(A173,JULY2023,2,FALSE),0)</f>
        <v>19</v>
      </c>
      <c r="K173" s="6">
        <f>IFERROR(VLOOKUP(A173,JUNE2023,2,FALSE),0)</f>
        <v>14</v>
      </c>
      <c r="L173" s="6">
        <f>IFERROR(VLOOKUP(A173,MAYMAY2023,2,FALSE),0)</f>
        <v>16</v>
      </c>
      <c r="M173" s="6">
        <f>IFERROR(VLOOKUP(A173,JULY2022,2,FALSE),0)</f>
        <v>18</v>
      </c>
      <c r="N173" s="6">
        <f>IFERROR(VLOOKUP(A173,TWELVEMO,4,FALSE),0)</f>
        <v>122</v>
      </c>
      <c r="O173" s="6">
        <f>IFERROR(VLOOKUP(A173,JULY2023,4,FALSE),0)</f>
        <v>15</v>
      </c>
      <c r="P173" s="6">
        <f>IFERROR(VLOOKUP(A173,JUNE2023,4,FALSE),0)</f>
        <v>9</v>
      </c>
      <c r="Q173" s="6">
        <f>IFERROR(VLOOKUP(A173,MAYMAY2023,4,FALSE),0)</f>
        <v>14</v>
      </c>
      <c r="R173" s="6">
        <f>IFERROR(VLOOKUP(A173,JULY2022,4,FALSE),0)</f>
        <v>13</v>
      </c>
      <c r="S173" s="14">
        <f>E173/J173</f>
        <v>20.874736842105264</v>
      </c>
      <c r="T173" s="14">
        <f>H173/M173</f>
        <v>20.285555555555554</v>
      </c>
    </row>
    <row r="174" spans="1:20" x14ac:dyDescent="0.25">
      <c r="A174" s="8" t="s">
        <v>204</v>
      </c>
      <c r="B174" s="8" t="s">
        <v>32</v>
      </c>
      <c r="C174" s="12">
        <f>IFERROR(VLOOKUP(A174,TWELVEMO,12,FALSE),0)</f>
        <v>1621</v>
      </c>
      <c r="D174" s="7">
        <f>IFERROR(VLOOKUP(A174,TWELVEMO,11,FALSE),0)</f>
        <v>563.48</v>
      </c>
      <c r="E174" s="7">
        <f>IFERROR(VLOOKUP(A174,JULY2023,11,FALSE),0)</f>
        <v>17.98</v>
      </c>
      <c r="F174" s="7">
        <f>IFERROR(VLOOKUP(A174,JUNE2023,11,FALSE),0)</f>
        <v>21.98</v>
      </c>
      <c r="G174" s="7">
        <f>IFERROR(VLOOKUP(A174,MAYMAY2023,11,FALSE),0)</f>
        <v>21.98</v>
      </c>
      <c r="H174" s="7">
        <f>IFERROR(VLOOKUP(A174,JULY2022,11,FALSE),0)</f>
        <v>101.9</v>
      </c>
      <c r="I174" s="6">
        <f>IFERROR(VLOOKUP(A174,TWELVEMO,2,FALSE),0)</f>
        <v>26</v>
      </c>
      <c r="J174" s="6">
        <f>IFERROR(VLOOKUP(A174,JULY2023,2,FALSE),0)</f>
        <v>1</v>
      </c>
      <c r="K174" s="6">
        <f>IFERROR(VLOOKUP(A174,JUNE2023,2,FALSE),0)</f>
        <v>1</v>
      </c>
      <c r="L174" s="6">
        <f>IFERROR(VLOOKUP(A174,MAYMAY2023,2,FALSE),0)</f>
        <v>1</v>
      </c>
      <c r="M174" s="6">
        <f>IFERROR(VLOOKUP(A174,JULY2022,2,FALSE),0)</f>
        <v>5</v>
      </c>
      <c r="N174" s="6">
        <f>IFERROR(VLOOKUP(A174,TWELVEMO,4,FALSE),0)</f>
        <v>0</v>
      </c>
      <c r="O174" s="6">
        <f>IFERROR(VLOOKUP(A174,JULY2023,4,FALSE),0)</f>
        <v>0</v>
      </c>
      <c r="P174" s="6">
        <f>IFERROR(VLOOKUP(A174,JUNE2023,4,FALSE),0)</f>
        <v>0</v>
      </c>
      <c r="Q174" s="6">
        <f>IFERROR(VLOOKUP(A174,MAYMAY2023,4,FALSE),0)</f>
        <v>0</v>
      </c>
      <c r="R174" s="6">
        <f>IFERROR(VLOOKUP(A174,JULY2022,4,FALSE),0)</f>
        <v>0</v>
      </c>
      <c r="S174" s="14">
        <f>E174/J174</f>
        <v>17.98</v>
      </c>
      <c r="T174" s="14">
        <f>H174/M174</f>
        <v>20.380000000000003</v>
      </c>
    </row>
    <row r="175" spans="1:20" x14ac:dyDescent="0.25">
      <c r="A175" s="8" t="s">
        <v>205</v>
      </c>
      <c r="B175" s="8" t="s">
        <v>32</v>
      </c>
      <c r="C175" s="12">
        <f>IFERROR(VLOOKUP(A175,TWELVEMO,12,FALSE),0)</f>
        <v>243</v>
      </c>
      <c r="D175" s="7">
        <f>IFERROR(VLOOKUP(A175,TWELVEMO,11,FALSE),0)</f>
        <v>5837.14</v>
      </c>
      <c r="E175" s="7">
        <f>IFERROR(VLOOKUP(A175,JULY2023,11,FALSE),0)</f>
        <v>293.72000000000003</v>
      </c>
      <c r="F175" s="7">
        <f>IFERROR(VLOOKUP(A175,JUNE2023,11,FALSE),0)</f>
        <v>146.86000000000001</v>
      </c>
      <c r="G175" s="7">
        <f>IFERROR(VLOOKUP(A175,MAYMAY2023,11,FALSE),0)</f>
        <v>356.66</v>
      </c>
      <c r="H175" s="7">
        <f>IFERROR(VLOOKUP(A175,JULY2022,11,FALSE),0)</f>
        <v>679.34</v>
      </c>
      <c r="I175" s="6">
        <f>IFERROR(VLOOKUP(A175,TWELVEMO,2,FALSE),0)</f>
        <v>282</v>
      </c>
      <c r="J175" s="6">
        <f>IFERROR(VLOOKUP(A175,JULY2023,2,FALSE),0)</f>
        <v>14</v>
      </c>
      <c r="K175" s="6">
        <f>IFERROR(VLOOKUP(A175,JUNE2023,2,FALSE),0)</f>
        <v>8</v>
      </c>
      <c r="L175" s="6">
        <f>IFERROR(VLOOKUP(A175,MAYMAY2023,2,FALSE),0)</f>
        <v>17</v>
      </c>
      <c r="M175" s="6">
        <f>IFERROR(VLOOKUP(A175,JULY2022,2,FALSE),0)</f>
        <v>33</v>
      </c>
      <c r="N175" s="6">
        <f>IFERROR(VLOOKUP(A175,TWELVEMO,4,FALSE),0)</f>
        <v>270</v>
      </c>
      <c r="O175" s="6">
        <f>IFERROR(VLOOKUP(A175,JULY2023,4,FALSE),0)</f>
        <v>13</v>
      </c>
      <c r="P175" s="6">
        <f>IFERROR(VLOOKUP(A175,JUNE2023,4,FALSE),0)</f>
        <v>7</v>
      </c>
      <c r="Q175" s="6">
        <f>IFERROR(VLOOKUP(A175,MAYMAY2023,4,FALSE),0)</f>
        <v>15</v>
      </c>
      <c r="R175" s="6">
        <f>IFERROR(VLOOKUP(A175,JULY2022,4,FALSE),0)</f>
        <v>30</v>
      </c>
      <c r="S175" s="14">
        <f>E175/J175</f>
        <v>20.98</v>
      </c>
      <c r="T175" s="14">
        <f>H175/M175</f>
        <v>20.586060606060606</v>
      </c>
    </row>
    <row r="176" spans="1:20" x14ac:dyDescent="0.25">
      <c r="A176" s="8" t="s">
        <v>206</v>
      </c>
      <c r="B176" s="8" t="s">
        <v>32</v>
      </c>
      <c r="C176" s="12">
        <f>IFERROR(VLOOKUP(A176,TWELVEMO,12,FALSE),0)</f>
        <v>1307</v>
      </c>
      <c r="D176" s="7">
        <f>IFERROR(VLOOKUP(A176,TWELVEMO,11,FALSE),0)</f>
        <v>765.94</v>
      </c>
      <c r="E176" s="7">
        <f>IFERROR(VLOOKUP(A176,JULY2023,11,FALSE),0)</f>
        <v>12.95</v>
      </c>
      <c r="F176" s="7">
        <f>IFERROR(VLOOKUP(A176,JUNE2023,11,FALSE),0)</f>
        <v>61.86</v>
      </c>
      <c r="G176" s="7">
        <f>IFERROR(VLOOKUP(A176,MAYMAY2023,11,FALSE),0)</f>
        <v>95.79</v>
      </c>
      <c r="H176" s="7">
        <f>IFERROR(VLOOKUP(A176,JULY2022,11,FALSE),0)</f>
        <v>227.78</v>
      </c>
      <c r="I176" s="6">
        <f>IFERROR(VLOOKUP(A176,TWELVEMO,2,FALSE),0)</f>
        <v>41</v>
      </c>
      <c r="J176" s="6">
        <f>IFERROR(VLOOKUP(A176,JULY2023,2,FALSE),0)</f>
        <v>1</v>
      </c>
      <c r="K176" s="6">
        <f>IFERROR(VLOOKUP(A176,JUNE2023,2,FALSE),0)</f>
        <v>4</v>
      </c>
      <c r="L176" s="6">
        <f>IFERROR(VLOOKUP(A176,MAYMAY2023,2,FALSE),0)</f>
        <v>6</v>
      </c>
      <c r="M176" s="6">
        <f>IFERROR(VLOOKUP(A176,JULY2022,2,FALSE),0)</f>
        <v>11</v>
      </c>
      <c r="N176" s="6">
        <f>IFERROR(VLOOKUP(A176,TWELVEMO,4,FALSE),0)</f>
        <v>0</v>
      </c>
      <c r="O176" s="6">
        <f>IFERROR(VLOOKUP(A176,JULY2023,4,FALSE),0)</f>
        <v>0</v>
      </c>
      <c r="P176" s="6">
        <f>IFERROR(VLOOKUP(A176,JUNE2023,4,FALSE),0)</f>
        <v>0</v>
      </c>
      <c r="Q176" s="6">
        <f>IFERROR(VLOOKUP(A176,MAYMAY2023,4,FALSE),0)</f>
        <v>0</v>
      </c>
      <c r="R176" s="6">
        <f>IFERROR(VLOOKUP(A176,JULY2022,4,FALSE),0)</f>
        <v>0</v>
      </c>
      <c r="S176" s="14">
        <f>E176/J176</f>
        <v>12.95</v>
      </c>
      <c r="T176" s="14">
        <f>H176/M176</f>
        <v>20.707272727272727</v>
      </c>
    </row>
    <row r="177" spans="1:20" x14ac:dyDescent="0.25">
      <c r="A177" s="8" t="s">
        <v>207</v>
      </c>
      <c r="B177" s="8" t="s">
        <v>32</v>
      </c>
      <c r="C177" s="12">
        <f>IFERROR(VLOOKUP(A177,TWELVEMO,12,FALSE),0)</f>
        <v>497</v>
      </c>
      <c r="D177" s="7">
        <f>IFERROR(VLOOKUP(A177,TWELVEMO,11,FALSE),0)</f>
        <v>1114.92</v>
      </c>
      <c r="E177" s="7">
        <f>IFERROR(VLOOKUP(A177,JULY2023,11,FALSE),0)</f>
        <v>81.92</v>
      </c>
      <c r="F177" s="7">
        <f>IFERROR(VLOOKUP(A177,JUNE2023,11,FALSE),0)</f>
        <v>61.94</v>
      </c>
      <c r="G177" s="7">
        <f>IFERROR(VLOOKUP(A177,MAYMAY2023,11,FALSE),0)</f>
        <v>99.9</v>
      </c>
      <c r="H177" s="7">
        <f>IFERROR(VLOOKUP(A177,JULY2022,11,FALSE),0)</f>
        <v>103.9</v>
      </c>
      <c r="I177" s="6">
        <f>IFERROR(VLOOKUP(A177,TWELVEMO,2,FALSE),0)</f>
        <v>54</v>
      </c>
      <c r="J177" s="6">
        <f>IFERROR(VLOOKUP(A177,JULY2023,2,FALSE),0)</f>
        <v>4</v>
      </c>
      <c r="K177" s="6">
        <f>IFERROR(VLOOKUP(A177,JUNE2023,2,FALSE),0)</f>
        <v>3</v>
      </c>
      <c r="L177" s="6">
        <f>IFERROR(VLOOKUP(A177,MAYMAY2023,2,FALSE),0)</f>
        <v>5</v>
      </c>
      <c r="M177" s="6">
        <f>IFERROR(VLOOKUP(A177,JULY2022,2,FALSE),0)</f>
        <v>5</v>
      </c>
      <c r="N177" s="6">
        <f>IFERROR(VLOOKUP(A177,TWELVEMO,4,FALSE),0)</f>
        <v>0</v>
      </c>
      <c r="O177" s="6">
        <f>IFERROR(VLOOKUP(A177,JULY2023,4,FALSE),0)</f>
        <v>0</v>
      </c>
      <c r="P177" s="6">
        <f>IFERROR(VLOOKUP(A177,JUNE2023,4,FALSE),0)</f>
        <v>0</v>
      </c>
      <c r="Q177" s="6">
        <f>IFERROR(VLOOKUP(A177,MAYMAY2023,4,FALSE),0)</f>
        <v>0</v>
      </c>
      <c r="R177" s="6">
        <f>IFERROR(VLOOKUP(A177,JULY2022,4,FALSE),0)</f>
        <v>0</v>
      </c>
      <c r="S177" s="14">
        <f>E177/J177</f>
        <v>20.48</v>
      </c>
      <c r="T177" s="14">
        <f>H177/M177</f>
        <v>20.78</v>
      </c>
    </row>
    <row r="178" spans="1:20" x14ac:dyDescent="0.25">
      <c r="A178" s="8" t="s">
        <v>208</v>
      </c>
      <c r="B178" s="8" t="s">
        <v>32</v>
      </c>
      <c r="C178" s="12">
        <f>IFERROR(VLOOKUP(A178,TWELVEMO,12,FALSE),0)</f>
        <v>291</v>
      </c>
      <c r="D178" s="7">
        <f>IFERROR(VLOOKUP(A178,TWELVEMO,11,FALSE),0)</f>
        <v>16952.91</v>
      </c>
      <c r="E178" s="7">
        <f>IFERROR(VLOOKUP(A178,JULY2023,11,FALSE),0)</f>
        <v>1415.8</v>
      </c>
      <c r="F178" s="7">
        <f>IFERROR(VLOOKUP(A178,JUNE2023,11,FALSE),0)</f>
        <v>1663.5</v>
      </c>
      <c r="G178" s="7">
        <f>IFERROR(VLOOKUP(A178,MAYMAY2023,11,FALSE),0)</f>
        <v>1805.44</v>
      </c>
      <c r="H178" s="7">
        <f>IFERROR(VLOOKUP(A178,JULY2022,11,FALSE),0)</f>
        <v>749.09</v>
      </c>
      <c r="I178" s="6">
        <f>IFERROR(VLOOKUP(A178,TWELVEMO,2,FALSE),0)</f>
        <v>748</v>
      </c>
      <c r="J178" s="6">
        <f>IFERROR(VLOOKUP(A178,JULY2023,2,FALSE),0)</f>
        <v>60</v>
      </c>
      <c r="K178" s="6">
        <f>IFERROR(VLOOKUP(A178,JUNE2023,2,FALSE),0)</f>
        <v>76</v>
      </c>
      <c r="L178" s="6">
        <f>IFERROR(VLOOKUP(A178,MAYMAY2023,2,FALSE),0)</f>
        <v>78</v>
      </c>
      <c r="M178" s="6">
        <f>IFERROR(VLOOKUP(A178,JULY2022,2,FALSE),0)</f>
        <v>36</v>
      </c>
      <c r="N178" s="6">
        <f>IFERROR(VLOOKUP(A178,TWELVEMO,4,FALSE),0)</f>
        <v>479</v>
      </c>
      <c r="O178" s="6">
        <f>IFERROR(VLOOKUP(A178,JULY2023,4,FALSE),0)</f>
        <v>44</v>
      </c>
      <c r="P178" s="6">
        <f>IFERROR(VLOOKUP(A178,JUNE2023,4,FALSE),0)</f>
        <v>27</v>
      </c>
      <c r="Q178" s="6">
        <f>IFERROR(VLOOKUP(A178,MAYMAY2023,4,FALSE),0)</f>
        <v>55</v>
      </c>
      <c r="R178" s="6">
        <f>IFERROR(VLOOKUP(A178,JULY2022,4,FALSE),0)</f>
        <v>17</v>
      </c>
      <c r="S178" s="14">
        <f>E178/J178</f>
        <v>23.596666666666668</v>
      </c>
      <c r="T178" s="14">
        <f>H178/M178</f>
        <v>20.808055555555555</v>
      </c>
    </row>
    <row r="179" spans="1:20" x14ac:dyDescent="0.25">
      <c r="A179" s="8" t="s">
        <v>209</v>
      </c>
      <c r="B179" s="8" t="s">
        <v>32</v>
      </c>
      <c r="C179" s="12">
        <f>IFERROR(VLOOKUP(A179,TWELVEMO,12,FALSE),0)</f>
        <v>758</v>
      </c>
      <c r="D179" s="7">
        <f>IFERROR(VLOOKUP(A179,TWELVEMO,11,FALSE),0)</f>
        <v>751.48</v>
      </c>
      <c r="E179" s="7">
        <f>IFERROR(VLOOKUP(A179,JULY2023,11,FALSE),0)</f>
        <v>45.96</v>
      </c>
      <c r="F179" s="7">
        <f>IFERROR(VLOOKUP(A179,JUNE2023,11,FALSE),0)</f>
        <v>10.62</v>
      </c>
      <c r="G179" s="7">
        <f>IFERROR(VLOOKUP(A179,MAYMAY2023,11,FALSE),0)</f>
        <v>0</v>
      </c>
      <c r="H179" s="7">
        <f>IFERROR(VLOOKUP(A179,JULY2022,11,FALSE),0)</f>
        <v>125.06</v>
      </c>
      <c r="I179" s="6">
        <f>IFERROR(VLOOKUP(A179,TWELVEMO,2,FALSE),0)</f>
        <v>35</v>
      </c>
      <c r="J179" s="6">
        <f>IFERROR(VLOOKUP(A179,JULY2023,2,FALSE),0)</f>
        <v>2</v>
      </c>
      <c r="K179" s="6">
        <f>IFERROR(VLOOKUP(A179,JUNE2023,2,FALSE),0)</f>
        <v>1</v>
      </c>
      <c r="L179" s="6">
        <f>IFERROR(VLOOKUP(A179,MAYMAY2023,2,FALSE),0)</f>
        <v>0</v>
      </c>
      <c r="M179" s="6">
        <f>IFERROR(VLOOKUP(A179,JULY2022,2,FALSE),0)</f>
        <v>6</v>
      </c>
      <c r="N179" s="6">
        <f>IFERROR(VLOOKUP(A179,TWELVEMO,4,FALSE),0)</f>
        <v>17</v>
      </c>
      <c r="O179" s="6">
        <f>IFERROR(VLOOKUP(A179,JULY2023,4,FALSE),0)</f>
        <v>0</v>
      </c>
      <c r="P179" s="6">
        <f>IFERROR(VLOOKUP(A179,JUNE2023,4,FALSE),0)</f>
        <v>1</v>
      </c>
      <c r="Q179" s="6">
        <f>IFERROR(VLOOKUP(A179,MAYMAY2023,4,FALSE),0)</f>
        <v>0</v>
      </c>
      <c r="R179" s="6">
        <f>IFERROR(VLOOKUP(A179,JULY2022,4,FALSE),0)</f>
        <v>2</v>
      </c>
      <c r="S179" s="14">
        <f>E179/J179</f>
        <v>22.98</v>
      </c>
      <c r="T179" s="14">
        <f>H179/M179</f>
        <v>20.843333333333334</v>
      </c>
    </row>
    <row r="180" spans="1:20" x14ac:dyDescent="0.25">
      <c r="A180" s="8" t="s">
        <v>210</v>
      </c>
      <c r="B180" s="8" t="s">
        <v>32</v>
      </c>
      <c r="C180" s="12">
        <f>IFERROR(VLOOKUP(A180,TWELVEMO,12,FALSE),0)</f>
        <v>547</v>
      </c>
      <c r="D180" s="7">
        <f>IFERROR(VLOOKUP(A180,TWELVEMO,11,FALSE),0)</f>
        <v>2275.54</v>
      </c>
      <c r="E180" s="7">
        <f>IFERROR(VLOOKUP(A180,JULY2023,11,FALSE),0)</f>
        <v>102.9</v>
      </c>
      <c r="F180" s="7">
        <f>IFERROR(VLOOKUP(A180,JUNE2023,11,FALSE),0)</f>
        <v>41.96</v>
      </c>
      <c r="G180" s="7">
        <f>IFERROR(VLOOKUP(A180,MAYMAY2023,11,FALSE),0)</f>
        <v>224.78</v>
      </c>
      <c r="H180" s="7">
        <f>IFERROR(VLOOKUP(A180,JULY2022,11,FALSE),0)</f>
        <v>502.88</v>
      </c>
      <c r="I180" s="6">
        <f>IFERROR(VLOOKUP(A180,TWELVEMO,2,FALSE),0)</f>
        <v>109</v>
      </c>
      <c r="J180" s="6">
        <f>IFERROR(VLOOKUP(A180,JULY2023,2,FALSE),0)</f>
        <v>5</v>
      </c>
      <c r="K180" s="6">
        <f>IFERROR(VLOOKUP(A180,JUNE2023,2,FALSE),0)</f>
        <v>2</v>
      </c>
      <c r="L180" s="6">
        <f>IFERROR(VLOOKUP(A180,MAYMAY2023,2,FALSE),0)</f>
        <v>11</v>
      </c>
      <c r="M180" s="6">
        <f>IFERROR(VLOOKUP(A180,JULY2022,2,FALSE),0)</f>
        <v>24</v>
      </c>
      <c r="N180" s="6">
        <f>IFERROR(VLOOKUP(A180,TWELVEMO,4,FALSE),0)</f>
        <v>102</v>
      </c>
      <c r="O180" s="6">
        <f>IFERROR(VLOOKUP(A180,JULY2023,4,FALSE),0)</f>
        <v>4</v>
      </c>
      <c r="P180" s="6">
        <f>IFERROR(VLOOKUP(A180,JUNE2023,4,FALSE),0)</f>
        <v>2</v>
      </c>
      <c r="Q180" s="6">
        <f>IFERROR(VLOOKUP(A180,MAYMAY2023,4,FALSE),0)</f>
        <v>7</v>
      </c>
      <c r="R180" s="6">
        <f>IFERROR(VLOOKUP(A180,JULY2022,4,FALSE),0)</f>
        <v>24</v>
      </c>
      <c r="S180" s="14">
        <f>E180/J180</f>
        <v>20.580000000000002</v>
      </c>
      <c r="T180" s="14">
        <f>H180/M180</f>
        <v>20.953333333333333</v>
      </c>
    </row>
    <row r="181" spans="1:20" x14ac:dyDescent="0.25">
      <c r="A181" s="8" t="s">
        <v>211</v>
      </c>
      <c r="B181" s="8" t="s">
        <v>32</v>
      </c>
      <c r="C181" s="12">
        <f>IFERROR(VLOOKUP(A181,TWELVEMO,12,FALSE),0)</f>
        <v>6976</v>
      </c>
      <c r="D181" s="7">
        <f>IFERROR(VLOOKUP(A181,TWELVEMO,11,FALSE),0)</f>
        <v>356.66</v>
      </c>
      <c r="E181" s="7">
        <f>IFERROR(VLOOKUP(A181,JULY2023,11,FALSE),0)</f>
        <v>41.96</v>
      </c>
      <c r="F181" s="7">
        <f>IFERROR(VLOOKUP(A181,JUNE2023,11,FALSE),0)</f>
        <v>83.92</v>
      </c>
      <c r="G181" s="7">
        <f>IFERROR(VLOOKUP(A181,MAYMAY2023,11,FALSE),0)</f>
        <v>0</v>
      </c>
      <c r="H181" s="7">
        <f>IFERROR(VLOOKUP(A181,JULY2022,11,FALSE),0)</f>
        <v>41.96</v>
      </c>
      <c r="I181" s="6">
        <f>IFERROR(VLOOKUP(A181,TWELVEMO,2,FALSE),0)</f>
        <v>17</v>
      </c>
      <c r="J181" s="6">
        <f>IFERROR(VLOOKUP(A181,JULY2023,2,FALSE),0)</f>
        <v>2</v>
      </c>
      <c r="K181" s="6">
        <f>IFERROR(VLOOKUP(A181,JUNE2023,2,FALSE),0)</f>
        <v>4</v>
      </c>
      <c r="L181" s="6">
        <f>IFERROR(VLOOKUP(A181,MAYMAY2023,2,FALSE),0)</f>
        <v>0</v>
      </c>
      <c r="M181" s="6">
        <f>IFERROR(VLOOKUP(A181,JULY2022,2,FALSE),0)</f>
        <v>2</v>
      </c>
      <c r="N181" s="6">
        <f>IFERROR(VLOOKUP(A181,TWELVEMO,4,FALSE),0)</f>
        <v>0</v>
      </c>
      <c r="O181" s="6">
        <f>IFERROR(VLOOKUP(A181,JULY2023,4,FALSE),0)</f>
        <v>0</v>
      </c>
      <c r="P181" s="6">
        <f>IFERROR(VLOOKUP(A181,JUNE2023,4,FALSE),0)</f>
        <v>0</v>
      </c>
      <c r="Q181" s="6">
        <f>IFERROR(VLOOKUP(A181,MAYMAY2023,4,FALSE),0)</f>
        <v>0</v>
      </c>
      <c r="R181" s="6">
        <f>IFERROR(VLOOKUP(A181,JULY2022,4,FALSE),0)</f>
        <v>0</v>
      </c>
      <c r="S181" s="14">
        <f>E181/J181</f>
        <v>20.98</v>
      </c>
      <c r="T181" s="14">
        <f>H181/M181</f>
        <v>20.98</v>
      </c>
    </row>
    <row r="182" spans="1:20" x14ac:dyDescent="0.25">
      <c r="A182" s="8" t="s">
        <v>212</v>
      </c>
      <c r="B182" s="8" t="s">
        <v>32</v>
      </c>
      <c r="C182" s="12">
        <f>IFERROR(VLOOKUP(A182,TWELVEMO,12,FALSE),0)</f>
        <v>1307</v>
      </c>
      <c r="D182" s="7">
        <f>IFERROR(VLOOKUP(A182,TWELVEMO,11,FALSE),0)</f>
        <v>4387.6099999999997</v>
      </c>
      <c r="E182" s="7">
        <f>IFERROR(VLOOKUP(A182,JULY2023,11,FALSE),0)</f>
        <v>209.8</v>
      </c>
      <c r="F182" s="7">
        <f>IFERROR(VLOOKUP(A182,JUNE2023,11,FALSE),0)</f>
        <v>272.74</v>
      </c>
      <c r="G182" s="7">
        <f>IFERROR(VLOOKUP(A182,MAYMAY2023,11,FALSE),0)</f>
        <v>267.74</v>
      </c>
      <c r="H182" s="7">
        <f>IFERROR(VLOOKUP(A182,JULY2022,11,FALSE),0)</f>
        <v>650.38</v>
      </c>
      <c r="I182" s="6">
        <f>IFERROR(VLOOKUP(A182,TWELVEMO,2,FALSE),0)</f>
        <v>211</v>
      </c>
      <c r="J182" s="6">
        <f>IFERROR(VLOOKUP(A182,JULY2023,2,FALSE),0)</f>
        <v>10</v>
      </c>
      <c r="K182" s="6">
        <f>IFERROR(VLOOKUP(A182,JUNE2023,2,FALSE),0)</f>
        <v>13</v>
      </c>
      <c r="L182" s="6">
        <f>IFERROR(VLOOKUP(A182,MAYMAY2023,2,FALSE),0)</f>
        <v>13</v>
      </c>
      <c r="M182" s="6">
        <f>IFERROR(VLOOKUP(A182,JULY2022,2,FALSE),0)</f>
        <v>31</v>
      </c>
      <c r="N182" s="6">
        <f>IFERROR(VLOOKUP(A182,TWELVEMO,4,FALSE),0)</f>
        <v>196</v>
      </c>
      <c r="O182" s="6">
        <f>IFERROR(VLOOKUP(A182,JULY2023,4,FALSE),0)</f>
        <v>9</v>
      </c>
      <c r="P182" s="6">
        <f>IFERROR(VLOOKUP(A182,JUNE2023,4,FALSE),0)</f>
        <v>13</v>
      </c>
      <c r="Q182" s="6">
        <f>IFERROR(VLOOKUP(A182,MAYMAY2023,4,FALSE),0)</f>
        <v>10</v>
      </c>
      <c r="R182" s="6">
        <f>IFERROR(VLOOKUP(A182,JULY2022,4,FALSE),0)</f>
        <v>30</v>
      </c>
      <c r="S182" s="14">
        <f>E182/J182</f>
        <v>20.98</v>
      </c>
      <c r="T182" s="14">
        <f>H182/M182</f>
        <v>20.98</v>
      </c>
    </row>
    <row r="183" spans="1:20" x14ac:dyDescent="0.25">
      <c r="A183" s="8" t="s">
        <v>213</v>
      </c>
      <c r="B183" s="8" t="s">
        <v>32</v>
      </c>
      <c r="C183" s="12">
        <f>IFERROR(VLOOKUP(A183,TWELVEMO,12,FALSE),0)</f>
        <v>1565</v>
      </c>
      <c r="D183" s="7">
        <f>IFERROR(VLOOKUP(A183,TWELVEMO,11,FALSE),0)</f>
        <v>2323.94</v>
      </c>
      <c r="E183" s="7">
        <f>IFERROR(VLOOKUP(A183,JULY2023,11,FALSE),0)</f>
        <v>322.20999999999998</v>
      </c>
      <c r="F183" s="7">
        <f>IFERROR(VLOOKUP(A183,JUNE2023,11,FALSE),0)</f>
        <v>434.69</v>
      </c>
      <c r="G183" s="7">
        <f>IFERROR(VLOOKUP(A183,MAYMAY2023,11,FALSE),0)</f>
        <v>455.1</v>
      </c>
      <c r="H183" s="7">
        <f>IFERROR(VLOOKUP(A183,JULY2022,11,FALSE),0)</f>
        <v>356.66</v>
      </c>
      <c r="I183" s="6">
        <f>IFERROR(VLOOKUP(A183,TWELVEMO,2,FALSE),0)</f>
        <v>109</v>
      </c>
      <c r="J183" s="6">
        <f>IFERROR(VLOOKUP(A183,JULY2023,2,FALSE),0)</f>
        <v>15</v>
      </c>
      <c r="K183" s="6">
        <f>IFERROR(VLOOKUP(A183,JUNE2023,2,FALSE),0)</f>
        <v>20</v>
      </c>
      <c r="L183" s="6">
        <f>IFERROR(VLOOKUP(A183,MAYMAY2023,2,FALSE),0)</f>
        <v>21</v>
      </c>
      <c r="M183" s="6">
        <f>IFERROR(VLOOKUP(A183,JULY2022,2,FALSE),0)</f>
        <v>17</v>
      </c>
      <c r="N183" s="6">
        <f>IFERROR(VLOOKUP(A183,TWELVEMO,4,FALSE),0)</f>
        <v>37</v>
      </c>
      <c r="O183" s="6">
        <f>IFERROR(VLOOKUP(A183,JULY2023,4,FALSE),0)</f>
        <v>13</v>
      </c>
      <c r="P183" s="6">
        <f>IFERROR(VLOOKUP(A183,JUNE2023,4,FALSE),0)</f>
        <v>13</v>
      </c>
      <c r="Q183" s="6">
        <f>IFERROR(VLOOKUP(A183,MAYMAY2023,4,FALSE),0)</f>
        <v>11</v>
      </c>
      <c r="R183" s="6">
        <f>IFERROR(VLOOKUP(A183,JULY2022,4,FALSE),0)</f>
        <v>0</v>
      </c>
      <c r="S183" s="14">
        <f>E183/J183</f>
        <v>21.480666666666664</v>
      </c>
      <c r="T183" s="14">
        <f>H183/M183</f>
        <v>20.98</v>
      </c>
    </row>
    <row r="184" spans="1:20" x14ac:dyDescent="0.25">
      <c r="A184" s="8" t="s">
        <v>214</v>
      </c>
      <c r="B184" s="8" t="s">
        <v>32</v>
      </c>
      <c r="C184" s="12">
        <f>IFERROR(VLOOKUP(A184,TWELVEMO,12,FALSE),0)</f>
        <v>2686</v>
      </c>
      <c r="D184" s="7">
        <f>IFERROR(VLOOKUP(A184,TWELVEMO,11,FALSE),0)</f>
        <v>926.14</v>
      </c>
      <c r="E184" s="7">
        <f>IFERROR(VLOOKUP(A184,JULY2023,11,FALSE),0)</f>
        <v>87.92</v>
      </c>
      <c r="F184" s="7">
        <f>IFERROR(VLOOKUP(A184,JUNE2023,11,FALSE),0)</f>
        <v>41.96</v>
      </c>
      <c r="G184" s="7">
        <f>IFERROR(VLOOKUP(A184,MAYMAY2023,11,FALSE),0)</f>
        <v>108.9</v>
      </c>
      <c r="H184" s="7">
        <f>IFERROR(VLOOKUP(A184,JULY2022,11,FALSE),0)</f>
        <v>62.94</v>
      </c>
      <c r="I184" s="6">
        <f>IFERROR(VLOOKUP(A184,TWELVEMO,2,FALSE),0)</f>
        <v>43</v>
      </c>
      <c r="J184" s="6">
        <f>IFERROR(VLOOKUP(A184,JULY2023,2,FALSE),0)</f>
        <v>4</v>
      </c>
      <c r="K184" s="6">
        <f>IFERROR(VLOOKUP(A184,JUNE2023,2,FALSE),0)</f>
        <v>2</v>
      </c>
      <c r="L184" s="6">
        <f>IFERROR(VLOOKUP(A184,MAYMAY2023,2,FALSE),0)</f>
        <v>5</v>
      </c>
      <c r="M184" s="6">
        <f>IFERROR(VLOOKUP(A184,JULY2022,2,FALSE),0)</f>
        <v>3</v>
      </c>
      <c r="N184" s="6">
        <f>IFERROR(VLOOKUP(A184,TWELVEMO,4,FALSE),0)</f>
        <v>8</v>
      </c>
      <c r="O184" s="6">
        <f>IFERROR(VLOOKUP(A184,JULY2023,4,FALSE),0)</f>
        <v>0</v>
      </c>
      <c r="P184" s="6">
        <f>IFERROR(VLOOKUP(A184,JUNE2023,4,FALSE),0)</f>
        <v>0</v>
      </c>
      <c r="Q184" s="6">
        <f>IFERROR(VLOOKUP(A184,MAYMAY2023,4,FALSE),0)</f>
        <v>0</v>
      </c>
      <c r="R184" s="6">
        <f>IFERROR(VLOOKUP(A184,JULY2022,4,FALSE),0)</f>
        <v>0</v>
      </c>
      <c r="S184" s="14">
        <f>E184/J184</f>
        <v>21.98</v>
      </c>
      <c r="T184" s="14">
        <f>H184/M184</f>
        <v>20.98</v>
      </c>
    </row>
    <row r="185" spans="1:20" x14ac:dyDescent="0.25">
      <c r="A185" s="8" t="s">
        <v>215</v>
      </c>
      <c r="B185" s="8" t="s">
        <v>32</v>
      </c>
      <c r="C185" s="12">
        <f>IFERROR(VLOOKUP(A185,TWELVEMO,12,FALSE),0)</f>
        <v>2014</v>
      </c>
      <c r="D185" s="7">
        <f>IFERROR(VLOOKUP(A185,TWELVEMO,11,FALSE),0)</f>
        <v>11685.91</v>
      </c>
      <c r="E185" s="7">
        <f>IFERROR(VLOOKUP(A185,JULY2023,11,FALSE),0)</f>
        <v>974.52</v>
      </c>
      <c r="F185" s="7">
        <f>IFERROR(VLOOKUP(A185,JUNE2023,11,FALSE),0)</f>
        <v>847.95</v>
      </c>
      <c r="G185" s="7">
        <f>IFERROR(VLOOKUP(A185,MAYMAY2023,11,FALSE),0)</f>
        <v>1261.78</v>
      </c>
      <c r="H185" s="7">
        <f>IFERROR(VLOOKUP(A185,JULY2022,11,FALSE),0)</f>
        <v>1154.54</v>
      </c>
      <c r="I185" s="6">
        <f>IFERROR(VLOOKUP(A185,TWELVEMO,2,FALSE),0)</f>
        <v>577</v>
      </c>
      <c r="J185" s="6">
        <f>IFERROR(VLOOKUP(A185,JULY2023,2,FALSE),0)</f>
        <v>51</v>
      </c>
      <c r="K185" s="6">
        <f>IFERROR(VLOOKUP(A185,JUNE2023,2,FALSE),0)</f>
        <v>44</v>
      </c>
      <c r="L185" s="6">
        <f>IFERROR(VLOOKUP(A185,MAYMAY2023,2,FALSE),0)</f>
        <v>66</v>
      </c>
      <c r="M185" s="6">
        <f>IFERROR(VLOOKUP(A185,JULY2022,2,FALSE),0)</f>
        <v>55</v>
      </c>
      <c r="N185" s="6">
        <f>IFERROR(VLOOKUP(A185,TWELVEMO,4,FALSE),0)</f>
        <v>495</v>
      </c>
      <c r="O185" s="6">
        <f>IFERROR(VLOOKUP(A185,JULY2023,4,FALSE),0)</f>
        <v>47</v>
      </c>
      <c r="P185" s="6">
        <f>IFERROR(VLOOKUP(A185,JUNE2023,4,FALSE),0)</f>
        <v>27</v>
      </c>
      <c r="Q185" s="6">
        <f>IFERROR(VLOOKUP(A185,MAYMAY2023,4,FALSE),0)</f>
        <v>57</v>
      </c>
      <c r="R185" s="6">
        <f>IFERROR(VLOOKUP(A185,JULY2022,4,FALSE),0)</f>
        <v>53</v>
      </c>
      <c r="S185" s="14">
        <f>E185/J185</f>
        <v>19.108235294117648</v>
      </c>
      <c r="T185" s="14">
        <f>H185/M185</f>
        <v>20.991636363636363</v>
      </c>
    </row>
    <row r="186" spans="1:20" x14ac:dyDescent="0.25">
      <c r="A186" s="8" t="s">
        <v>216</v>
      </c>
      <c r="B186" s="8" t="s">
        <v>32</v>
      </c>
      <c r="C186" s="12">
        <f>IFERROR(VLOOKUP(A186,TWELVEMO,12,FALSE),0)</f>
        <v>69</v>
      </c>
      <c r="D186" s="7">
        <f>IFERROR(VLOOKUP(A186,TWELVEMO,11,FALSE),0)</f>
        <v>6300.33</v>
      </c>
      <c r="E186" s="7">
        <f>IFERROR(VLOOKUP(A186,JULY2023,11,FALSE),0)</f>
        <v>483.51</v>
      </c>
      <c r="F186" s="7">
        <f>IFERROR(VLOOKUP(A186,JUNE2023,11,FALSE),0)</f>
        <v>597.38</v>
      </c>
      <c r="G186" s="7">
        <f>IFERROR(VLOOKUP(A186,MAYMAY2023,11,FALSE),0)</f>
        <v>443.23</v>
      </c>
      <c r="H186" s="7">
        <f>IFERROR(VLOOKUP(A186,JULY2022,11,FALSE),0)</f>
        <v>911.14</v>
      </c>
      <c r="I186" s="6">
        <f>IFERROR(VLOOKUP(A186,TWELVEMO,2,FALSE),0)</f>
        <v>303</v>
      </c>
      <c r="J186" s="6">
        <f>IFERROR(VLOOKUP(A186,JULY2023,2,FALSE),0)</f>
        <v>23</v>
      </c>
      <c r="K186" s="6">
        <f>IFERROR(VLOOKUP(A186,JUNE2023,2,FALSE),0)</f>
        <v>30</v>
      </c>
      <c r="L186" s="6">
        <f>IFERROR(VLOOKUP(A186,MAYMAY2023,2,FALSE),0)</f>
        <v>21</v>
      </c>
      <c r="M186" s="6">
        <f>IFERROR(VLOOKUP(A186,JULY2022,2,FALSE),0)</f>
        <v>43</v>
      </c>
      <c r="N186" s="6">
        <f>IFERROR(VLOOKUP(A186,TWELVEMO,4,FALSE),0)</f>
        <v>257</v>
      </c>
      <c r="O186" s="6">
        <f>IFERROR(VLOOKUP(A186,JULY2023,4,FALSE),0)</f>
        <v>20</v>
      </c>
      <c r="P186" s="6">
        <f>IFERROR(VLOOKUP(A186,JUNE2023,4,FALSE),0)</f>
        <v>27</v>
      </c>
      <c r="Q186" s="6">
        <f>IFERROR(VLOOKUP(A186,MAYMAY2023,4,FALSE),0)</f>
        <v>15</v>
      </c>
      <c r="R186" s="6">
        <f>IFERROR(VLOOKUP(A186,JULY2022,4,FALSE),0)</f>
        <v>39</v>
      </c>
      <c r="S186" s="14">
        <f>E186/J186</f>
        <v>21.022173913043478</v>
      </c>
      <c r="T186" s="14">
        <f>H186/M186</f>
        <v>21.189302325581394</v>
      </c>
    </row>
    <row r="187" spans="1:20" x14ac:dyDescent="0.25">
      <c r="A187" s="8" t="s">
        <v>217</v>
      </c>
      <c r="B187" s="8" t="s">
        <v>32</v>
      </c>
      <c r="C187" s="12">
        <f>IFERROR(VLOOKUP(A187,TWELVEMO,12,FALSE),0)</f>
        <v>5813</v>
      </c>
      <c r="D187" s="7">
        <f>IFERROR(VLOOKUP(A187,TWELVEMO,11,FALSE),0)</f>
        <v>2678.01</v>
      </c>
      <c r="E187" s="7">
        <f>IFERROR(VLOOKUP(A187,JULY2023,11,FALSE),0)</f>
        <v>219.8</v>
      </c>
      <c r="F187" s="7">
        <f>IFERROR(VLOOKUP(A187,JUNE2023,11,FALSE),0)</f>
        <v>420.07</v>
      </c>
      <c r="G187" s="7">
        <f>IFERROR(VLOOKUP(A187,MAYMAY2023,11,FALSE),0)</f>
        <v>239.78</v>
      </c>
      <c r="H187" s="7">
        <f>IFERROR(VLOOKUP(A187,JULY2022,11,FALSE),0)</f>
        <v>361.63</v>
      </c>
      <c r="I187" s="6">
        <f>IFERROR(VLOOKUP(A187,TWELVEMO,2,FALSE),0)</f>
        <v>122</v>
      </c>
      <c r="J187" s="6">
        <f>IFERROR(VLOOKUP(A187,JULY2023,2,FALSE),0)</f>
        <v>10</v>
      </c>
      <c r="K187" s="6">
        <f>IFERROR(VLOOKUP(A187,JUNE2023,2,FALSE),0)</f>
        <v>19</v>
      </c>
      <c r="L187" s="6">
        <f>IFERROR(VLOOKUP(A187,MAYMAY2023,2,FALSE),0)</f>
        <v>11</v>
      </c>
      <c r="M187" s="6">
        <f>IFERROR(VLOOKUP(A187,JULY2022,2,FALSE),0)</f>
        <v>17</v>
      </c>
      <c r="N187" s="6">
        <f>IFERROR(VLOOKUP(A187,TWELVEMO,4,FALSE),0)</f>
        <v>106</v>
      </c>
      <c r="O187" s="6">
        <f>IFERROR(VLOOKUP(A187,JULY2023,4,FALSE),0)</f>
        <v>8</v>
      </c>
      <c r="P187" s="6">
        <f>IFERROR(VLOOKUP(A187,JUNE2023,4,FALSE),0)</f>
        <v>14</v>
      </c>
      <c r="Q187" s="6">
        <f>IFERROR(VLOOKUP(A187,MAYMAY2023,4,FALSE),0)</f>
        <v>8</v>
      </c>
      <c r="R187" s="6">
        <f>IFERROR(VLOOKUP(A187,JULY2022,4,FALSE),0)</f>
        <v>14</v>
      </c>
      <c r="S187" s="14">
        <f>E187/J187</f>
        <v>21.98</v>
      </c>
      <c r="T187" s="14">
        <f>H187/M187</f>
        <v>21.272352941176472</v>
      </c>
    </row>
    <row r="188" spans="1:20" x14ac:dyDescent="0.25">
      <c r="A188" s="8" t="s">
        <v>218</v>
      </c>
      <c r="B188" s="8" t="s">
        <v>32</v>
      </c>
      <c r="C188" s="12">
        <f>IFERROR(VLOOKUP(A188,TWELVEMO,12,FALSE),0)</f>
        <v>783</v>
      </c>
      <c r="D188" s="7">
        <f>IFERROR(VLOOKUP(A188,TWELVEMO,11,FALSE),0)</f>
        <v>16083.03</v>
      </c>
      <c r="E188" s="7">
        <f>IFERROR(VLOOKUP(A188,JULY2023,11,FALSE),0)</f>
        <v>977.02</v>
      </c>
      <c r="F188" s="7">
        <f>IFERROR(VLOOKUP(A188,JUNE2023,11,FALSE),0)</f>
        <v>1033.3900000000001</v>
      </c>
      <c r="G188" s="7">
        <f>IFERROR(VLOOKUP(A188,MAYMAY2023,11,FALSE),0)</f>
        <v>1549.25</v>
      </c>
      <c r="H188" s="7">
        <f>IFERROR(VLOOKUP(A188,JULY2022,11,FALSE),0)</f>
        <v>898.18</v>
      </c>
      <c r="I188" s="6">
        <f>IFERROR(VLOOKUP(A188,TWELVEMO,2,FALSE),0)</f>
        <v>1033</v>
      </c>
      <c r="J188" s="6">
        <f>IFERROR(VLOOKUP(A188,JULY2023,2,FALSE),0)</f>
        <v>65</v>
      </c>
      <c r="K188" s="6">
        <f>IFERROR(VLOOKUP(A188,JUNE2023,2,FALSE),0)</f>
        <v>69</v>
      </c>
      <c r="L188" s="6">
        <f>IFERROR(VLOOKUP(A188,MAYMAY2023,2,FALSE),0)</f>
        <v>104</v>
      </c>
      <c r="M188" s="6">
        <f>IFERROR(VLOOKUP(A188,JULY2022,2,FALSE),0)</f>
        <v>42</v>
      </c>
      <c r="N188" s="6">
        <f>IFERROR(VLOOKUP(A188,TWELVEMO,4,FALSE),0)</f>
        <v>886</v>
      </c>
      <c r="O188" s="6">
        <f>IFERROR(VLOOKUP(A188,JULY2023,4,FALSE),0)</f>
        <v>43</v>
      </c>
      <c r="P188" s="6">
        <f>IFERROR(VLOOKUP(A188,JUNE2023,4,FALSE),0)</f>
        <v>64</v>
      </c>
      <c r="Q188" s="6">
        <f>IFERROR(VLOOKUP(A188,MAYMAY2023,4,FALSE),0)</f>
        <v>96</v>
      </c>
      <c r="R188" s="6">
        <f>IFERROR(VLOOKUP(A188,JULY2022,4,FALSE),0)</f>
        <v>40</v>
      </c>
      <c r="S188" s="14">
        <f>E188/J188</f>
        <v>15.031076923076922</v>
      </c>
      <c r="T188" s="14">
        <f>H188/M188</f>
        <v>21.385238095238094</v>
      </c>
    </row>
    <row r="189" spans="1:20" x14ac:dyDescent="0.25">
      <c r="A189" s="8" t="s">
        <v>219</v>
      </c>
      <c r="B189" s="8" t="s">
        <v>32</v>
      </c>
      <c r="C189" s="12">
        <f>IFERROR(VLOOKUP(A189,TWELVEMO,12,FALSE),0)</f>
        <v>993</v>
      </c>
      <c r="D189" s="7">
        <f>IFERROR(VLOOKUP(A189,TWELVEMO,11,FALSE),0)</f>
        <v>25315.67</v>
      </c>
      <c r="E189" s="7">
        <f>IFERROR(VLOOKUP(A189,JULY2023,11,FALSE),0)</f>
        <v>1615.52</v>
      </c>
      <c r="F189" s="7">
        <f>IFERROR(VLOOKUP(A189,JUNE2023,11,FALSE),0)</f>
        <v>1469.66</v>
      </c>
      <c r="G189" s="7">
        <f>IFERROR(VLOOKUP(A189,MAYMAY2023,11,FALSE),0)</f>
        <v>1622.54</v>
      </c>
      <c r="H189" s="7">
        <f>IFERROR(VLOOKUP(A189,JULY2022,11,FALSE),0)</f>
        <v>3234.94</v>
      </c>
      <c r="I189" s="6">
        <f>IFERROR(VLOOKUP(A189,TWELVEMO,2,FALSE),0)</f>
        <v>1255</v>
      </c>
      <c r="J189" s="6">
        <f>IFERROR(VLOOKUP(A189,JULY2023,2,FALSE),0)</f>
        <v>74</v>
      </c>
      <c r="K189" s="6">
        <f>IFERROR(VLOOKUP(A189,JUNE2023,2,FALSE),0)</f>
        <v>67</v>
      </c>
      <c r="L189" s="6">
        <f>IFERROR(VLOOKUP(A189,MAYMAY2023,2,FALSE),0)</f>
        <v>73</v>
      </c>
      <c r="M189" s="6">
        <f>IFERROR(VLOOKUP(A189,JULY2022,2,FALSE),0)</f>
        <v>150</v>
      </c>
      <c r="N189" s="6">
        <f>IFERROR(VLOOKUP(A189,TWELVEMO,4,FALSE),0)</f>
        <v>921</v>
      </c>
      <c r="O189" s="6">
        <f>IFERROR(VLOOKUP(A189,JULY2023,4,FALSE),0)</f>
        <v>39</v>
      </c>
      <c r="P189" s="6">
        <f>IFERROR(VLOOKUP(A189,JUNE2023,4,FALSE),0)</f>
        <v>53</v>
      </c>
      <c r="Q189" s="6">
        <f>IFERROR(VLOOKUP(A189,MAYMAY2023,4,FALSE),0)</f>
        <v>61</v>
      </c>
      <c r="R189" s="6">
        <f>IFERROR(VLOOKUP(A189,JULY2022,4,FALSE),0)</f>
        <v>102</v>
      </c>
      <c r="S189" s="14">
        <f>E189/J189</f>
        <v>21.831351351351351</v>
      </c>
      <c r="T189" s="14">
        <f>H189/M189</f>
        <v>21.566266666666667</v>
      </c>
    </row>
    <row r="190" spans="1:20" x14ac:dyDescent="0.25">
      <c r="A190" s="8" t="s">
        <v>220</v>
      </c>
      <c r="B190" s="8" t="s">
        <v>32</v>
      </c>
      <c r="C190" s="12">
        <f>IFERROR(VLOOKUP(A190,TWELVEMO,12,FALSE),0)</f>
        <v>27</v>
      </c>
      <c r="D190" s="7">
        <f>IFERROR(VLOOKUP(A190,TWELVEMO,11,FALSE),0)</f>
        <v>8587.24</v>
      </c>
      <c r="E190" s="7">
        <f>IFERROR(VLOOKUP(A190,JULY2023,11,FALSE),0)</f>
        <v>809.11</v>
      </c>
      <c r="F190" s="7">
        <f>IFERROR(VLOOKUP(A190,JUNE2023,11,FALSE),0)</f>
        <v>677.23</v>
      </c>
      <c r="G190" s="7">
        <f>IFERROR(VLOOKUP(A190,MAYMAY2023,11,FALSE),0)</f>
        <v>831.24</v>
      </c>
      <c r="H190" s="7">
        <f>IFERROR(VLOOKUP(A190,JULY2022,11,FALSE),0)</f>
        <v>718.34</v>
      </c>
      <c r="I190" s="6">
        <f>IFERROR(VLOOKUP(A190,TWELVEMO,2,FALSE),0)</f>
        <v>394</v>
      </c>
      <c r="J190" s="6">
        <f>IFERROR(VLOOKUP(A190,JULY2023,2,FALSE),0)</f>
        <v>37</v>
      </c>
      <c r="K190" s="6">
        <f>IFERROR(VLOOKUP(A190,JUNE2023,2,FALSE),0)</f>
        <v>31</v>
      </c>
      <c r="L190" s="6">
        <f>IFERROR(VLOOKUP(A190,MAYMAY2023,2,FALSE),0)</f>
        <v>39</v>
      </c>
      <c r="M190" s="6">
        <f>IFERROR(VLOOKUP(A190,JULY2022,2,FALSE),0)</f>
        <v>33</v>
      </c>
      <c r="N190" s="6">
        <f>IFERROR(VLOOKUP(A190,TWELVEMO,4,FALSE),0)</f>
        <v>312</v>
      </c>
      <c r="O190" s="6">
        <f>IFERROR(VLOOKUP(A190,JULY2023,4,FALSE),0)</f>
        <v>28</v>
      </c>
      <c r="P190" s="6">
        <f>IFERROR(VLOOKUP(A190,JUNE2023,4,FALSE),0)</f>
        <v>24</v>
      </c>
      <c r="Q190" s="6">
        <f>IFERROR(VLOOKUP(A190,MAYMAY2023,4,FALSE),0)</f>
        <v>30</v>
      </c>
      <c r="R190" s="6">
        <f>IFERROR(VLOOKUP(A190,JULY2022,4,FALSE),0)</f>
        <v>26</v>
      </c>
      <c r="S190" s="14">
        <f>E190/J190</f>
        <v>21.86783783783784</v>
      </c>
      <c r="T190" s="14">
        <f>H190/M190</f>
        <v>21.767878787878789</v>
      </c>
    </row>
    <row r="191" spans="1:20" x14ac:dyDescent="0.25">
      <c r="A191" s="8" t="s">
        <v>221</v>
      </c>
      <c r="B191" s="8" t="s">
        <v>32</v>
      </c>
      <c r="C191" s="12">
        <f>IFERROR(VLOOKUP(A191,TWELVEMO,12,FALSE),0)</f>
        <v>952</v>
      </c>
      <c r="D191" s="7">
        <f>IFERROR(VLOOKUP(A191,TWELVEMO,11,FALSE),0)</f>
        <v>3802.47</v>
      </c>
      <c r="E191" s="7">
        <f>IFERROR(VLOOKUP(A191,JULY2023,11,FALSE),0)</f>
        <v>65.75</v>
      </c>
      <c r="F191" s="7">
        <f>IFERROR(VLOOKUP(A191,JUNE2023,11,FALSE),0)</f>
        <v>65.94</v>
      </c>
      <c r="G191" s="7">
        <f>IFERROR(VLOOKUP(A191,MAYMAY2023,11,FALSE),0)</f>
        <v>197.82</v>
      </c>
      <c r="H191" s="7">
        <f>IFERROR(VLOOKUP(A191,JULY2022,11,FALSE),0)</f>
        <v>964.12</v>
      </c>
      <c r="I191" s="6">
        <f>IFERROR(VLOOKUP(A191,TWELVEMO,2,FALSE),0)</f>
        <v>174</v>
      </c>
      <c r="J191" s="6">
        <f>IFERROR(VLOOKUP(A191,JULY2023,2,FALSE),0)</f>
        <v>3</v>
      </c>
      <c r="K191" s="6">
        <f>IFERROR(VLOOKUP(A191,JUNE2023,2,FALSE),0)</f>
        <v>4</v>
      </c>
      <c r="L191" s="6">
        <f>IFERROR(VLOOKUP(A191,MAYMAY2023,2,FALSE),0)</f>
        <v>9</v>
      </c>
      <c r="M191" s="6">
        <f>IFERROR(VLOOKUP(A191,JULY2022,2,FALSE),0)</f>
        <v>44</v>
      </c>
      <c r="N191" s="6">
        <f>IFERROR(VLOOKUP(A191,TWELVEMO,4,FALSE),0)</f>
        <v>167</v>
      </c>
      <c r="O191" s="6">
        <f>IFERROR(VLOOKUP(A191,JULY2023,4,FALSE),0)</f>
        <v>2</v>
      </c>
      <c r="P191" s="6">
        <f>IFERROR(VLOOKUP(A191,JUNE2023,4,FALSE),0)</f>
        <v>4</v>
      </c>
      <c r="Q191" s="6">
        <f>IFERROR(VLOOKUP(A191,MAYMAY2023,4,FALSE),0)</f>
        <v>7</v>
      </c>
      <c r="R191" s="6">
        <f>IFERROR(VLOOKUP(A191,JULY2022,4,FALSE),0)</f>
        <v>37</v>
      </c>
      <c r="S191" s="14">
        <f>E191/J191</f>
        <v>21.916666666666668</v>
      </c>
      <c r="T191" s="14">
        <f>H191/M191</f>
        <v>21.91181818181818</v>
      </c>
    </row>
    <row r="192" spans="1:20" x14ac:dyDescent="0.25">
      <c r="A192" s="8" t="s">
        <v>222</v>
      </c>
      <c r="B192" s="8" t="s">
        <v>32</v>
      </c>
      <c r="C192" s="12">
        <f>IFERROR(VLOOKUP(A192,TWELVEMO,12,FALSE),0)</f>
        <v>1014</v>
      </c>
      <c r="D192" s="7">
        <f>IFERROR(VLOOKUP(A192,TWELVEMO,11,FALSE),0)</f>
        <v>17157.95</v>
      </c>
      <c r="E192" s="7">
        <f>IFERROR(VLOOKUP(A192,JULY2023,11,FALSE),0)</f>
        <v>1535.14</v>
      </c>
      <c r="F192" s="7">
        <f>IFERROR(VLOOKUP(A192,JUNE2023,11,FALSE),0)</f>
        <v>1331.06</v>
      </c>
      <c r="G192" s="7">
        <f>IFERROR(VLOOKUP(A192,MAYMAY2023,11,FALSE),0)</f>
        <v>1427.02</v>
      </c>
      <c r="H192" s="7">
        <f>IFERROR(VLOOKUP(A192,JULY2022,11,FALSE),0)</f>
        <v>1712.44</v>
      </c>
      <c r="I192" s="6">
        <f>IFERROR(VLOOKUP(A192,TWELVEMO,2,FALSE),0)</f>
        <v>758</v>
      </c>
      <c r="J192" s="6">
        <f>IFERROR(VLOOKUP(A192,JULY2023,2,FALSE),0)</f>
        <v>71</v>
      </c>
      <c r="K192" s="6">
        <f>IFERROR(VLOOKUP(A192,JUNE2023,2,FALSE),0)</f>
        <v>61</v>
      </c>
      <c r="L192" s="6">
        <f>IFERROR(VLOOKUP(A192,MAYMAY2023,2,FALSE),0)</f>
        <v>63</v>
      </c>
      <c r="M192" s="6">
        <f>IFERROR(VLOOKUP(A192,JULY2022,2,FALSE),0)</f>
        <v>78</v>
      </c>
      <c r="N192" s="6">
        <f>IFERROR(VLOOKUP(A192,TWELVEMO,4,FALSE),0)</f>
        <v>477</v>
      </c>
      <c r="O192" s="6">
        <f>IFERROR(VLOOKUP(A192,JULY2023,4,FALSE),0)</f>
        <v>30</v>
      </c>
      <c r="P192" s="6">
        <f>IFERROR(VLOOKUP(A192,JUNE2023,4,FALSE),0)</f>
        <v>37</v>
      </c>
      <c r="Q192" s="6">
        <f>IFERROR(VLOOKUP(A192,MAYMAY2023,4,FALSE),0)</f>
        <v>39</v>
      </c>
      <c r="R192" s="6">
        <f>IFERROR(VLOOKUP(A192,JULY2022,4,FALSE),0)</f>
        <v>47</v>
      </c>
      <c r="S192" s="14">
        <f>E192/J192</f>
        <v>21.621690140845072</v>
      </c>
      <c r="T192" s="14">
        <f>H192/M192</f>
        <v>21.954358974358975</v>
      </c>
    </row>
    <row r="193" spans="1:20" x14ac:dyDescent="0.25">
      <c r="A193" s="8" t="s">
        <v>223</v>
      </c>
      <c r="B193" s="8" t="s">
        <v>32</v>
      </c>
      <c r="C193" s="12">
        <f>IFERROR(VLOOKUP(A193,TWELVEMO,12,FALSE),0)</f>
        <v>408</v>
      </c>
      <c r="D193" s="7">
        <f>IFERROR(VLOOKUP(A193,TWELVEMO,11,FALSE),0)</f>
        <v>119.13</v>
      </c>
      <c r="E193" s="7">
        <f>IFERROR(VLOOKUP(A193,JULY2023,11,FALSE),0)</f>
        <v>13.98</v>
      </c>
      <c r="F193" s="7">
        <f>IFERROR(VLOOKUP(A193,JUNE2023,11,FALSE),0)</f>
        <v>39.21</v>
      </c>
      <c r="G193" s="7">
        <f>IFERROR(VLOOKUP(A193,MAYMAY2023,11,FALSE),0)</f>
        <v>0</v>
      </c>
      <c r="H193" s="7">
        <f>IFERROR(VLOOKUP(A193,JULY2022,11,FALSE),0)</f>
        <v>43.96</v>
      </c>
      <c r="I193" s="6">
        <f>IFERROR(VLOOKUP(A193,TWELVEMO,2,FALSE),0)</f>
        <v>8</v>
      </c>
      <c r="J193" s="6">
        <f>IFERROR(VLOOKUP(A193,JULY2023,2,FALSE),0)</f>
        <v>1</v>
      </c>
      <c r="K193" s="6">
        <f>IFERROR(VLOOKUP(A193,JUNE2023,2,FALSE),0)</f>
        <v>4</v>
      </c>
      <c r="L193" s="6">
        <f>IFERROR(VLOOKUP(A193,MAYMAY2023,2,FALSE),0)</f>
        <v>0</v>
      </c>
      <c r="M193" s="6">
        <f>IFERROR(VLOOKUP(A193,JULY2022,2,FALSE),0)</f>
        <v>2</v>
      </c>
      <c r="N193" s="6">
        <f>IFERROR(VLOOKUP(A193,TWELVEMO,4,FALSE),0)</f>
        <v>0</v>
      </c>
      <c r="O193" s="6">
        <f>IFERROR(VLOOKUP(A193,JULY2023,4,FALSE),0)</f>
        <v>0</v>
      </c>
      <c r="P193" s="6">
        <f>IFERROR(VLOOKUP(A193,JUNE2023,4,FALSE),0)</f>
        <v>0</v>
      </c>
      <c r="Q193" s="6">
        <f>IFERROR(VLOOKUP(A193,MAYMAY2023,4,FALSE),0)</f>
        <v>0</v>
      </c>
      <c r="R193" s="6">
        <f>IFERROR(VLOOKUP(A193,JULY2022,4,FALSE),0)</f>
        <v>0</v>
      </c>
      <c r="S193" s="14">
        <f>E193/J193</f>
        <v>13.98</v>
      </c>
      <c r="T193" s="14">
        <f>H193/M193</f>
        <v>21.98</v>
      </c>
    </row>
    <row r="194" spans="1:20" x14ac:dyDescent="0.25">
      <c r="A194" s="8" t="s">
        <v>224</v>
      </c>
      <c r="B194" s="8" t="s">
        <v>32</v>
      </c>
      <c r="C194" s="12">
        <f>IFERROR(VLOOKUP(A194,TWELVEMO,12,FALSE),0)</f>
        <v>847</v>
      </c>
      <c r="D194" s="7">
        <f>IFERROR(VLOOKUP(A194,TWELVEMO,11,FALSE),0)</f>
        <v>2591.14</v>
      </c>
      <c r="E194" s="7">
        <f>IFERROR(VLOOKUP(A194,JULY2023,11,FALSE),0)</f>
        <v>165.02</v>
      </c>
      <c r="F194" s="7">
        <f>IFERROR(VLOOKUP(A194,JUNE2023,11,FALSE),0)</f>
        <v>60.94</v>
      </c>
      <c r="G194" s="7">
        <f>IFERROR(VLOOKUP(A194,MAYMAY2023,11,FALSE),0)</f>
        <v>45.96</v>
      </c>
      <c r="H194" s="7">
        <f>IFERROR(VLOOKUP(A194,JULY2022,11,FALSE),0)</f>
        <v>814.26</v>
      </c>
      <c r="I194" s="6">
        <f>IFERROR(VLOOKUP(A194,TWELVEMO,2,FALSE),0)</f>
        <v>116</v>
      </c>
      <c r="J194" s="6">
        <f>IFERROR(VLOOKUP(A194,JULY2023,2,FALSE),0)</f>
        <v>9</v>
      </c>
      <c r="K194" s="6">
        <f>IFERROR(VLOOKUP(A194,JUNE2023,2,FALSE),0)</f>
        <v>3</v>
      </c>
      <c r="L194" s="6">
        <f>IFERROR(VLOOKUP(A194,MAYMAY2023,2,FALSE),0)</f>
        <v>2</v>
      </c>
      <c r="M194" s="6">
        <f>IFERROR(VLOOKUP(A194,JULY2022,2,FALSE),0)</f>
        <v>37</v>
      </c>
      <c r="N194" s="6">
        <f>IFERROR(VLOOKUP(A194,TWELVEMO,4,FALSE),0)</f>
        <v>102</v>
      </c>
      <c r="O194" s="6">
        <f>IFERROR(VLOOKUP(A194,JULY2023,4,FALSE),0)</f>
        <v>9</v>
      </c>
      <c r="P194" s="6">
        <f>IFERROR(VLOOKUP(A194,JUNE2023,4,FALSE),0)</f>
        <v>1</v>
      </c>
      <c r="Q194" s="6">
        <f>IFERROR(VLOOKUP(A194,MAYMAY2023,4,FALSE),0)</f>
        <v>2</v>
      </c>
      <c r="R194" s="6">
        <f>IFERROR(VLOOKUP(A194,JULY2022,4,FALSE),0)</f>
        <v>28</v>
      </c>
      <c r="S194" s="14">
        <f>E194/J194</f>
        <v>18.335555555555558</v>
      </c>
      <c r="T194" s="14">
        <f>H194/M194</f>
        <v>22.007027027027029</v>
      </c>
    </row>
    <row r="195" spans="1:20" x14ac:dyDescent="0.25">
      <c r="A195" s="8" t="s">
        <v>225</v>
      </c>
      <c r="B195" s="8" t="s">
        <v>32</v>
      </c>
      <c r="C195" s="12">
        <f>IFERROR(VLOOKUP(A195,TWELVEMO,12,FALSE),0)</f>
        <v>125</v>
      </c>
      <c r="D195" s="7">
        <f>IFERROR(VLOOKUP(A195,TWELVEMO,11,FALSE),0)</f>
        <v>1193.06</v>
      </c>
      <c r="E195" s="7">
        <f>IFERROR(VLOOKUP(A195,JULY2023,11,FALSE),0)</f>
        <v>98.92</v>
      </c>
      <c r="F195" s="7">
        <f>IFERROR(VLOOKUP(A195,JUNE2023,11,FALSE),0)</f>
        <v>99.92</v>
      </c>
      <c r="G195" s="7">
        <f>IFERROR(VLOOKUP(A195,MAYMAY2023,11,FALSE),0)</f>
        <v>0</v>
      </c>
      <c r="H195" s="7">
        <f>IFERROR(VLOOKUP(A195,JULY2022,11,FALSE),0)</f>
        <v>202.84</v>
      </c>
      <c r="I195" s="6">
        <f>IFERROR(VLOOKUP(A195,TWELVEMO,2,FALSE),0)</f>
        <v>51</v>
      </c>
      <c r="J195" s="6">
        <f>IFERROR(VLOOKUP(A195,JULY2023,2,FALSE),0)</f>
        <v>4</v>
      </c>
      <c r="K195" s="6">
        <f>IFERROR(VLOOKUP(A195,JUNE2023,2,FALSE),0)</f>
        <v>4</v>
      </c>
      <c r="L195" s="6">
        <f>IFERROR(VLOOKUP(A195,MAYMAY2023,2,FALSE),0)</f>
        <v>0</v>
      </c>
      <c r="M195" s="6">
        <f>IFERROR(VLOOKUP(A195,JULY2022,2,FALSE),0)</f>
        <v>9</v>
      </c>
      <c r="N195" s="6">
        <f>IFERROR(VLOOKUP(A195,TWELVEMO,4,FALSE),0)</f>
        <v>15</v>
      </c>
      <c r="O195" s="6">
        <f>IFERROR(VLOOKUP(A195,JULY2023,4,FALSE),0)</f>
        <v>0</v>
      </c>
      <c r="P195" s="6">
        <f>IFERROR(VLOOKUP(A195,JUNE2023,4,FALSE),0)</f>
        <v>0</v>
      </c>
      <c r="Q195" s="6">
        <f>IFERROR(VLOOKUP(A195,MAYMAY2023,4,FALSE),0)</f>
        <v>0</v>
      </c>
      <c r="R195" s="6">
        <f>IFERROR(VLOOKUP(A195,JULY2022,4,FALSE),0)</f>
        <v>3</v>
      </c>
      <c r="S195" s="14">
        <f>E195/J195</f>
        <v>24.73</v>
      </c>
      <c r="T195" s="14">
        <f>H195/M195</f>
        <v>22.537777777777777</v>
      </c>
    </row>
    <row r="196" spans="1:20" x14ac:dyDescent="0.25">
      <c r="A196" s="8" t="s">
        <v>226</v>
      </c>
      <c r="B196" s="8" t="s">
        <v>32</v>
      </c>
      <c r="C196" s="12">
        <f>IFERROR(VLOOKUP(A196,TWELVEMO,12,FALSE),0)</f>
        <v>3228</v>
      </c>
      <c r="D196" s="7">
        <f>IFERROR(VLOOKUP(A196,TWELVEMO,11,FALSE),0)</f>
        <v>1672.43</v>
      </c>
      <c r="E196" s="7">
        <f>IFERROR(VLOOKUP(A196,JULY2023,11,FALSE),0)</f>
        <v>117.88</v>
      </c>
      <c r="F196" s="7">
        <f>IFERROR(VLOOKUP(A196,JUNE2023,11,FALSE),0)</f>
        <v>499.6</v>
      </c>
      <c r="G196" s="7">
        <f>IFERROR(VLOOKUP(A196,MAYMAY2023,11,FALSE),0)</f>
        <v>317.68</v>
      </c>
      <c r="H196" s="7">
        <f>IFERROR(VLOOKUP(A196,JULY2022,11,FALSE),0)</f>
        <v>339.7</v>
      </c>
      <c r="I196" s="6">
        <f>IFERROR(VLOOKUP(A196,TWELVEMO,2,FALSE),0)</f>
        <v>82</v>
      </c>
      <c r="J196" s="6">
        <f>IFERROR(VLOOKUP(A196,JULY2023,2,FALSE),0)</f>
        <v>6</v>
      </c>
      <c r="K196" s="6">
        <f>IFERROR(VLOOKUP(A196,JUNE2023,2,FALSE),0)</f>
        <v>25</v>
      </c>
      <c r="L196" s="6">
        <f>IFERROR(VLOOKUP(A196,MAYMAY2023,2,FALSE),0)</f>
        <v>16</v>
      </c>
      <c r="M196" s="6">
        <f>IFERROR(VLOOKUP(A196,JULY2022,2,FALSE),0)</f>
        <v>15</v>
      </c>
      <c r="N196" s="6">
        <f>IFERROR(VLOOKUP(A196,TWELVEMO,4,FALSE),0)</f>
        <v>48</v>
      </c>
      <c r="O196" s="6">
        <f>IFERROR(VLOOKUP(A196,JULY2023,4,FALSE),0)</f>
        <v>0</v>
      </c>
      <c r="P196" s="6">
        <f>IFERROR(VLOOKUP(A196,JUNE2023,4,FALSE),0)</f>
        <v>12</v>
      </c>
      <c r="Q196" s="6">
        <f>IFERROR(VLOOKUP(A196,MAYMAY2023,4,FALSE),0)</f>
        <v>8</v>
      </c>
      <c r="R196" s="6">
        <f>IFERROR(VLOOKUP(A196,JULY2022,4,FALSE),0)</f>
        <v>10</v>
      </c>
      <c r="S196" s="14">
        <f>E196/J196</f>
        <v>19.646666666666665</v>
      </c>
      <c r="T196" s="14">
        <f>H196/M196</f>
        <v>22.646666666666665</v>
      </c>
    </row>
    <row r="197" spans="1:20" x14ac:dyDescent="0.25">
      <c r="A197" s="8" t="s">
        <v>227</v>
      </c>
      <c r="B197" s="8" t="s">
        <v>32</v>
      </c>
      <c r="C197" s="12">
        <f>IFERROR(VLOOKUP(A197,TWELVEMO,12,FALSE),0)</f>
        <v>6927</v>
      </c>
      <c r="D197" s="7">
        <f>IFERROR(VLOOKUP(A197,TWELVEMO,11,FALSE),0)</f>
        <v>23686.49</v>
      </c>
      <c r="E197" s="7">
        <f>IFERROR(VLOOKUP(A197,JULY2023,11,FALSE),0)</f>
        <v>1827.57</v>
      </c>
      <c r="F197" s="7">
        <f>IFERROR(VLOOKUP(A197,JUNE2023,11,FALSE),0)</f>
        <v>2445.0500000000002</v>
      </c>
      <c r="G197" s="7">
        <f>IFERROR(VLOOKUP(A197,MAYMAY2023,11,FALSE),0)</f>
        <v>2219.66</v>
      </c>
      <c r="H197" s="7">
        <f>IFERROR(VLOOKUP(A197,JULY2022,11,FALSE),0)</f>
        <v>5987.53</v>
      </c>
      <c r="I197" s="6">
        <f>IFERROR(VLOOKUP(A197,TWELVEMO,2,FALSE),0)</f>
        <v>1097</v>
      </c>
      <c r="J197" s="6">
        <f>IFERROR(VLOOKUP(A197,JULY2023,2,FALSE),0)</f>
        <v>91</v>
      </c>
      <c r="K197" s="6">
        <f>IFERROR(VLOOKUP(A197,JUNE2023,2,FALSE),0)</f>
        <v>122</v>
      </c>
      <c r="L197" s="6">
        <f>IFERROR(VLOOKUP(A197,MAYMAY2023,2,FALSE),0)</f>
        <v>112</v>
      </c>
      <c r="M197" s="6">
        <f>IFERROR(VLOOKUP(A197,JULY2022,2,FALSE),0)</f>
        <v>263</v>
      </c>
      <c r="N197" s="6">
        <f>IFERROR(VLOOKUP(A197,TWELVEMO,4,FALSE),0)</f>
        <v>1006</v>
      </c>
      <c r="O197" s="6">
        <f>IFERROR(VLOOKUP(A197,JULY2023,4,FALSE),0)</f>
        <v>79</v>
      </c>
      <c r="P197" s="6">
        <f>IFERROR(VLOOKUP(A197,JUNE2023,4,FALSE),0)</f>
        <v>116</v>
      </c>
      <c r="Q197" s="6">
        <f>IFERROR(VLOOKUP(A197,MAYMAY2023,4,FALSE),0)</f>
        <v>105</v>
      </c>
      <c r="R197" s="6">
        <f>IFERROR(VLOOKUP(A197,JULY2022,4,FALSE),0)</f>
        <v>252</v>
      </c>
      <c r="S197" s="14">
        <f>E197/J197</f>
        <v>20.083186813186813</v>
      </c>
      <c r="T197" s="14">
        <f>H197/M197</f>
        <v>22.766273764258553</v>
      </c>
    </row>
    <row r="198" spans="1:20" x14ac:dyDescent="0.25">
      <c r="A198" s="8" t="s">
        <v>228</v>
      </c>
      <c r="B198" s="8" t="s">
        <v>32</v>
      </c>
      <c r="C198" s="12">
        <f>IFERROR(VLOOKUP(A198,TWELVEMO,12,FALSE),0)</f>
        <v>73</v>
      </c>
      <c r="D198" s="7">
        <f>IFERROR(VLOOKUP(A198,TWELVEMO,11,FALSE),0)</f>
        <v>6039.76</v>
      </c>
      <c r="E198" s="7">
        <f>IFERROR(VLOOKUP(A198,JULY2023,11,FALSE),0)</f>
        <v>411.64</v>
      </c>
      <c r="F198" s="7">
        <f>IFERROR(VLOOKUP(A198,JUNE2023,11,FALSE),0)</f>
        <v>343.7</v>
      </c>
      <c r="G198" s="7">
        <f>IFERROR(VLOOKUP(A198,MAYMAY2023,11,FALSE),0)</f>
        <v>617.46</v>
      </c>
      <c r="H198" s="7">
        <f>IFERROR(VLOOKUP(A198,JULY2022,11,FALSE),0)</f>
        <v>751.34</v>
      </c>
      <c r="I198" s="6">
        <f>IFERROR(VLOOKUP(A198,TWELVEMO,2,FALSE),0)</f>
        <v>266</v>
      </c>
      <c r="J198" s="6">
        <f>IFERROR(VLOOKUP(A198,JULY2023,2,FALSE),0)</f>
        <v>18</v>
      </c>
      <c r="K198" s="6">
        <f>IFERROR(VLOOKUP(A198,JUNE2023,2,FALSE),0)</f>
        <v>15</v>
      </c>
      <c r="L198" s="6">
        <f>IFERROR(VLOOKUP(A198,MAYMAY2023,2,FALSE),0)</f>
        <v>28</v>
      </c>
      <c r="M198" s="6">
        <f>IFERROR(VLOOKUP(A198,JULY2022,2,FALSE),0)</f>
        <v>33</v>
      </c>
      <c r="N198" s="6">
        <f>IFERROR(VLOOKUP(A198,TWELVEMO,4,FALSE),0)</f>
        <v>196</v>
      </c>
      <c r="O198" s="6">
        <f>IFERROR(VLOOKUP(A198,JULY2023,4,FALSE),0)</f>
        <v>9</v>
      </c>
      <c r="P198" s="6">
        <f>IFERROR(VLOOKUP(A198,JUNE2023,4,FALSE),0)</f>
        <v>12</v>
      </c>
      <c r="Q198" s="6">
        <f>IFERROR(VLOOKUP(A198,MAYMAY2023,4,FALSE),0)</f>
        <v>20</v>
      </c>
      <c r="R198" s="6">
        <f>IFERROR(VLOOKUP(A198,JULY2022,4,FALSE),0)</f>
        <v>26</v>
      </c>
      <c r="S198" s="14">
        <f>E198/J198</f>
        <v>22.86888888888889</v>
      </c>
      <c r="T198" s="14">
        <f>H198/M198</f>
        <v>22.767878787878789</v>
      </c>
    </row>
    <row r="199" spans="1:20" x14ac:dyDescent="0.25">
      <c r="A199" s="8" t="s">
        <v>229</v>
      </c>
      <c r="B199" s="8" t="s">
        <v>32</v>
      </c>
      <c r="C199" s="12">
        <f>IFERROR(VLOOKUP(A199,TWELVEMO,12,FALSE),0)</f>
        <v>5368</v>
      </c>
      <c r="D199" s="7">
        <f>IFERROR(VLOOKUP(A199,TWELVEMO,11,FALSE),0)</f>
        <v>53337.26</v>
      </c>
      <c r="E199" s="7">
        <f>IFERROR(VLOOKUP(A199,JULY2023,11,FALSE),0)</f>
        <v>5821.61</v>
      </c>
      <c r="F199" s="7">
        <f>IFERROR(VLOOKUP(A199,JUNE2023,11,FALSE),0)</f>
        <v>6615.32</v>
      </c>
      <c r="G199" s="7">
        <f>IFERROR(VLOOKUP(A199,MAYMAY2023,11,FALSE),0)</f>
        <v>5733.38</v>
      </c>
      <c r="H199" s="7">
        <f>IFERROR(VLOOKUP(A199,JULY2022,11,FALSE),0)</f>
        <v>9792.09</v>
      </c>
      <c r="I199" s="6">
        <f>IFERROR(VLOOKUP(A199,TWELVEMO,2,FALSE),0)</f>
        <v>2338</v>
      </c>
      <c r="J199" s="6">
        <f>IFERROR(VLOOKUP(A199,JULY2023,2,FALSE),0)</f>
        <v>248</v>
      </c>
      <c r="K199" s="6">
        <f>IFERROR(VLOOKUP(A199,JUNE2023,2,FALSE),0)</f>
        <v>292</v>
      </c>
      <c r="L199" s="6">
        <f>IFERROR(VLOOKUP(A199,MAYMAY2023,2,FALSE),0)</f>
        <v>257</v>
      </c>
      <c r="M199" s="6">
        <f>IFERROR(VLOOKUP(A199,JULY2022,2,FALSE),0)</f>
        <v>430</v>
      </c>
      <c r="N199" s="6">
        <f>IFERROR(VLOOKUP(A199,TWELVEMO,4,FALSE),0)</f>
        <v>2059</v>
      </c>
      <c r="O199" s="6">
        <f>IFERROR(VLOOKUP(A199,JULY2023,4,FALSE),0)</f>
        <v>213</v>
      </c>
      <c r="P199" s="6">
        <f>IFERROR(VLOOKUP(A199,JUNE2023,4,FALSE),0)</f>
        <v>247</v>
      </c>
      <c r="Q199" s="6">
        <f>IFERROR(VLOOKUP(A199,MAYMAY2023,4,FALSE),0)</f>
        <v>195</v>
      </c>
      <c r="R199" s="6">
        <f>IFERROR(VLOOKUP(A199,JULY2022,4,FALSE),0)</f>
        <v>391</v>
      </c>
      <c r="S199" s="14">
        <f>E199/J199</f>
        <v>23.474233870967741</v>
      </c>
      <c r="T199" s="14">
        <f>H199/M199</f>
        <v>22.772302325581396</v>
      </c>
    </row>
    <row r="200" spans="1:20" x14ac:dyDescent="0.25">
      <c r="A200" s="8" t="s">
        <v>230</v>
      </c>
      <c r="B200" s="8" t="s">
        <v>32</v>
      </c>
      <c r="C200" s="12">
        <f>IFERROR(VLOOKUP(A200,TWELVEMO,12,FALSE),0)</f>
        <v>3730</v>
      </c>
      <c r="D200" s="7">
        <f>IFERROR(VLOOKUP(A200,TWELVEMO,11,FALSE),0)</f>
        <v>2788.16</v>
      </c>
      <c r="E200" s="7">
        <f>IFERROR(VLOOKUP(A200,JULY2023,11,FALSE),0)</f>
        <v>68.94</v>
      </c>
      <c r="F200" s="7">
        <f>IFERROR(VLOOKUP(A200,JUNE2023,11,FALSE),0)</f>
        <v>206.82</v>
      </c>
      <c r="G200" s="7">
        <f>IFERROR(VLOOKUP(A200,MAYMAY2023,11,FALSE),0)</f>
        <v>183.84</v>
      </c>
      <c r="H200" s="7">
        <f>IFERROR(VLOOKUP(A200,JULY2022,11,FALSE),0)</f>
        <v>482.58</v>
      </c>
      <c r="I200" s="6">
        <f>IFERROR(VLOOKUP(A200,TWELVEMO,2,FALSE),0)</f>
        <v>121</v>
      </c>
      <c r="J200" s="6">
        <f>IFERROR(VLOOKUP(A200,JULY2023,2,FALSE),0)</f>
        <v>3</v>
      </c>
      <c r="K200" s="6">
        <f>IFERROR(VLOOKUP(A200,JUNE2023,2,FALSE),0)</f>
        <v>9</v>
      </c>
      <c r="L200" s="6">
        <f>IFERROR(VLOOKUP(A200,MAYMAY2023,2,FALSE),0)</f>
        <v>8</v>
      </c>
      <c r="M200" s="6">
        <f>IFERROR(VLOOKUP(A200,JULY2022,2,FALSE),0)</f>
        <v>21</v>
      </c>
      <c r="N200" s="6">
        <f>IFERROR(VLOOKUP(A200,TWELVEMO,4,FALSE),0)</f>
        <v>114</v>
      </c>
      <c r="O200" s="6">
        <f>IFERROR(VLOOKUP(A200,JULY2023,4,FALSE),0)</f>
        <v>3</v>
      </c>
      <c r="P200" s="6">
        <f>IFERROR(VLOOKUP(A200,JUNE2023,4,FALSE),0)</f>
        <v>7</v>
      </c>
      <c r="Q200" s="6">
        <f>IFERROR(VLOOKUP(A200,MAYMAY2023,4,FALSE),0)</f>
        <v>8</v>
      </c>
      <c r="R200" s="6">
        <f>IFERROR(VLOOKUP(A200,JULY2022,4,FALSE),0)</f>
        <v>21</v>
      </c>
      <c r="S200" s="14">
        <f>E200/J200</f>
        <v>22.98</v>
      </c>
      <c r="T200" s="14">
        <f>H200/M200</f>
        <v>22.98</v>
      </c>
    </row>
    <row r="201" spans="1:20" x14ac:dyDescent="0.25">
      <c r="A201" s="8" t="s">
        <v>231</v>
      </c>
      <c r="B201" s="8" t="s">
        <v>32</v>
      </c>
      <c r="C201" s="12">
        <f>IFERROR(VLOOKUP(A201,TWELVEMO,12,FALSE),0)</f>
        <v>5689</v>
      </c>
      <c r="D201" s="7">
        <f>IFERROR(VLOOKUP(A201,TWELVEMO,11,FALSE),0)</f>
        <v>18285.41</v>
      </c>
      <c r="E201" s="7">
        <f>IFERROR(VLOOKUP(A201,JULY2023,11,FALSE),0)</f>
        <v>602.59</v>
      </c>
      <c r="F201" s="7">
        <f>IFERROR(VLOOKUP(A201,JUNE2023,11,FALSE),0)</f>
        <v>963.45</v>
      </c>
      <c r="G201" s="7">
        <f>IFERROR(VLOOKUP(A201,MAYMAY2023,11,FALSE),0)</f>
        <v>1424.19</v>
      </c>
      <c r="H201" s="7">
        <f>IFERROR(VLOOKUP(A201,JULY2022,11,FALSE),0)</f>
        <v>3355.51</v>
      </c>
      <c r="I201" s="6">
        <f>IFERROR(VLOOKUP(A201,TWELVEMO,2,FALSE),0)</f>
        <v>788</v>
      </c>
      <c r="J201" s="6">
        <f>IFERROR(VLOOKUP(A201,JULY2023,2,FALSE),0)</f>
        <v>26</v>
      </c>
      <c r="K201" s="6">
        <f>IFERROR(VLOOKUP(A201,JUNE2023,2,FALSE),0)</f>
        <v>42</v>
      </c>
      <c r="L201" s="6">
        <f>IFERROR(VLOOKUP(A201,MAYMAY2023,2,FALSE),0)</f>
        <v>62</v>
      </c>
      <c r="M201" s="6">
        <f>IFERROR(VLOOKUP(A201,JULY2022,2,FALSE),0)</f>
        <v>146</v>
      </c>
      <c r="N201" s="6">
        <f>IFERROR(VLOOKUP(A201,TWELVEMO,4,FALSE),0)</f>
        <v>767</v>
      </c>
      <c r="O201" s="6">
        <f>IFERROR(VLOOKUP(A201,JULY2023,4,FALSE),0)</f>
        <v>20</v>
      </c>
      <c r="P201" s="6">
        <f>IFERROR(VLOOKUP(A201,JUNE2023,4,FALSE),0)</f>
        <v>40</v>
      </c>
      <c r="Q201" s="6">
        <f>IFERROR(VLOOKUP(A201,MAYMAY2023,4,FALSE),0)</f>
        <v>56</v>
      </c>
      <c r="R201" s="6">
        <f>IFERROR(VLOOKUP(A201,JULY2022,4,FALSE),0)</f>
        <v>143</v>
      </c>
      <c r="S201" s="14">
        <f>E201/J201</f>
        <v>23.176538461538463</v>
      </c>
      <c r="T201" s="14">
        <f>H201/M201</f>
        <v>22.982945205479453</v>
      </c>
    </row>
    <row r="202" spans="1:20" x14ac:dyDescent="0.25">
      <c r="A202" s="8" t="s">
        <v>232</v>
      </c>
      <c r="B202" s="8" t="s">
        <v>32</v>
      </c>
      <c r="C202" s="12">
        <f>IFERROR(VLOOKUP(A202,TWELVEMO,12,FALSE),0)</f>
        <v>115</v>
      </c>
      <c r="D202" s="7">
        <f>IFERROR(VLOOKUP(A202,TWELVEMO,11,FALSE),0)</f>
        <v>7383.04</v>
      </c>
      <c r="E202" s="7">
        <f>IFERROR(VLOOKUP(A202,JULY2023,11,FALSE),0)</f>
        <v>579.5</v>
      </c>
      <c r="F202" s="7">
        <f>IFERROR(VLOOKUP(A202,JUNE2023,11,FALSE),0)</f>
        <v>584.5</v>
      </c>
      <c r="G202" s="7">
        <f>IFERROR(VLOOKUP(A202,MAYMAY2023,11,FALSE),0)</f>
        <v>441.62</v>
      </c>
      <c r="H202" s="7">
        <f>IFERROR(VLOOKUP(A202,JULY2022,11,FALSE),0)</f>
        <v>901.22</v>
      </c>
      <c r="I202" s="6">
        <f>IFERROR(VLOOKUP(A202,TWELVEMO,2,FALSE),0)</f>
        <v>318</v>
      </c>
      <c r="J202" s="6">
        <f>IFERROR(VLOOKUP(A202,JULY2023,2,FALSE),0)</f>
        <v>25</v>
      </c>
      <c r="K202" s="6">
        <f>IFERROR(VLOOKUP(A202,JUNE2023,2,FALSE),0)</f>
        <v>25</v>
      </c>
      <c r="L202" s="6">
        <f>IFERROR(VLOOKUP(A202,MAYMAY2023,2,FALSE),0)</f>
        <v>19</v>
      </c>
      <c r="M202" s="6">
        <f>IFERROR(VLOOKUP(A202,JULY2022,2,FALSE),0)</f>
        <v>39</v>
      </c>
      <c r="N202" s="6">
        <f>IFERROR(VLOOKUP(A202,TWELVEMO,4,FALSE),0)</f>
        <v>253</v>
      </c>
      <c r="O202" s="6">
        <f>IFERROR(VLOOKUP(A202,JULY2023,4,FALSE),0)</f>
        <v>12</v>
      </c>
      <c r="P202" s="6">
        <f>IFERROR(VLOOKUP(A202,JUNE2023,4,FALSE),0)</f>
        <v>16</v>
      </c>
      <c r="Q202" s="6">
        <f>IFERROR(VLOOKUP(A202,MAYMAY2023,4,FALSE),0)</f>
        <v>18</v>
      </c>
      <c r="R202" s="6">
        <f>IFERROR(VLOOKUP(A202,JULY2022,4,FALSE),0)</f>
        <v>37</v>
      </c>
      <c r="S202" s="14">
        <f>E202/J202</f>
        <v>23.18</v>
      </c>
      <c r="T202" s="14">
        <f>H202/M202</f>
        <v>23.108205128205128</v>
      </c>
    </row>
    <row r="203" spans="1:20" x14ac:dyDescent="0.25">
      <c r="A203" s="8" t="s">
        <v>233</v>
      </c>
      <c r="B203" s="8" t="s">
        <v>32</v>
      </c>
      <c r="C203" s="12">
        <f>IFERROR(VLOOKUP(A203,TWELVEMO,12,FALSE),0)</f>
        <v>1814</v>
      </c>
      <c r="D203" s="7">
        <f>IFERROR(VLOOKUP(A203,TWELVEMO,11,FALSE),0)</f>
        <v>724.4</v>
      </c>
      <c r="E203" s="7">
        <f>IFERROR(VLOOKUP(A203,JULY2023,11,FALSE),0)</f>
        <v>92.92</v>
      </c>
      <c r="F203" s="7">
        <f>IFERROR(VLOOKUP(A203,JUNE2023,11,FALSE),0)</f>
        <v>119.9</v>
      </c>
      <c r="G203" s="7">
        <f>IFERROR(VLOOKUP(A203,MAYMAY2023,11,FALSE),0)</f>
        <v>47.96</v>
      </c>
      <c r="H203" s="7">
        <f>IFERROR(VLOOKUP(A203,JULY2022,11,FALSE),0)</f>
        <v>254.78</v>
      </c>
      <c r="I203" s="6">
        <f>IFERROR(VLOOKUP(A203,TWELVEMO,2,FALSE),0)</f>
        <v>30</v>
      </c>
      <c r="J203" s="6">
        <f>IFERROR(VLOOKUP(A203,JULY2023,2,FALSE),0)</f>
        <v>4</v>
      </c>
      <c r="K203" s="6">
        <f>IFERROR(VLOOKUP(A203,JUNE2023,2,FALSE),0)</f>
        <v>5</v>
      </c>
      <c r="L203" s="6">
        <f>IFERROR(VLOOKUP(A203,MAYMAY2023,2,FALSE),0)</f>
        <v>2</v>
      </c>
      <c r="M203" s="6">
        <f>IFERROR(VLOOKUP(A203,JULY2022,2,FALSE),0)</f>
        <v>11</v>
      </c>
      <c r="N203" s="6">
        <f>IFERROR(VLOOKUP(A203,TWELVEMO,4,FALSE),0)</f>
        <v>22</v>
      </c>
      <c r="O203" s="6">
        <f>IFERROR(VLOOKUP(A203,JULY2023,4,FALSE),0)</f>
        <v>3</v>
      </c>
      <c r="P203" s="6">
        <f>IFERROR(VLOOKUP(A203,JUNE2023,4,FALSE),0)</f>
        <v>4</v>
      </c>
      <c r="Q203" s="6">
        <f>IFERROR(VLOOKUP(A203,MAYMAY2023,4,FALSE),0)</f>
        <v>2</v>
      </c>
      <c r="R203" s="6">
        <f>IFERROR(VLOOKUP(A203,JULY2022,4,FALSE),0)</f>
        <v>6</v>
      </c>
      <c r="S203" s="14">
        <f>E203/J203</f>
        <v>23.23</v>
      </c>
      <c r="T203" s="14">
        <f>H203/M203</f>
        <v>23.16181818181818</v>
      </c>
    </row>
    <row r="204" spans="1:20" x14ac:dyDescent="0.25">
      <c r="A204" s="8" t="s">
        <v>234</v>
      </c>
      <c r="B204" s="8" t="s">
        <v>32</v>
      </c>
      <c r="C204" s="12">
        <f>IFERROR(VLOOKUP(A204,TWELVEMO,12,FALSE),0)</f>
        <v>136</v>
      </c>
      <c r="D204" s="7">
        <f>IFERROR(VLOOKUP(A204,TWELVEMO,11,FALSE),0)</f>
        <v>24858.92</v>
      </c>
      <c r="E204" s="7">
        <f>IFERROR(VLOOKUP(A204,JULY2023,11,FALSE),0)</f>
        <v>1194</v>
      </c>
      <c r="F204" s="7">
        <f>IFERROR(VLOOKUP(A204,JUNE2023,11,FALSE),0)</f>
        <v>1768.52</v>
      </c>
      <c r="G204" s="7">
        <f>IFERROR(VLOOKUP(A204,MAYMAY2023,11,FALSE),0)</f>
        <v>2416.98</v>
      </c>
      <c r="H204" s="7">
        <f>IFERROR(VLOOKUP(A204,JULY2022,11,FALSE),0)</f>
        <v>2502.9</v>
      </c>
      <c r="I204" s="6">
        <f>IFERROR(VLOOKUP(A204,TWELVEMO,2,FALSE),0)</f>
        <v>1040</v>
      </c>
      <c r="J204" s="6">
        <f>IFERROR(VLOOKUP(A204,JULY2023,2,FALSE),0)</f>
        <v>50</v>
      </c>
      <c r="K204" s="6">
        <f>IFERROR(VLOOKUP(A204,JUNE2023,2,FALSE),0)</f>
        <v>74</v>
      </c>
      <c r="L204" s="6">
        <f>IFERROR(VLOOKUP(A204,MAYMAY2023,2,FALSE),0)</f>
        <v>101</v>
      </c>
      <c r="M204" s="6">
        <f>IFERROR(VLOOKUP(A204,JULY2022,2,FALSE),0)</f>
        <v>106</v>
      </c>
      <c r="N204" s="6">
        <f>IFERROR(VLOOKUP(A204,TWELVEMO,4,FALSE),0)</f>
        <v>912</v>
      </c>
      <c r="O204" s="6">
        <f>IFERROR(VLOOKUP(A204,JULY2023,4,FALSE),0)</f>
        <v>18</v>
      </c>
      <c r="P204" s="6">
        <f>IFERROR(VLOOKUP(A204,JUNE2023,4,FALSE),0)</f>
        <v>61</v>
      </c>
      <c r="Q204" s="6">
        <f>IFERROR(VLOOKUP(A204,MAYMAY2023,4,FALSE),0)</f>
        <v>84</v>
      </c>
      <c r="R204" s="6">
        <f>IFERROR(VLOOKUP(A204,JULY2022,4,FALSE),0)</f>
        <v>94</v>
      </c>
      <c r="S204" s="14">
        <f>E204/J204</f>
        <v>23.88</v>
      </c>
      <c r="T204" s="14">
        <f>H204/M204</f>
        <v>23.612264150943396</v>
      </c>
    </row>
    <row r="205" spans="1:20" x14ac:dyDescent="0.25">
      <c r="A205" s="8" t="s">
        <v>235</v>
      </c>
      <c r="B205" s="8" t="s">
        <v>32</v>
      </c>
      <c r="C205" s="12">
        <f>IFERROR(VLOOKUP(A205,TWELVEMO,12,FALSE),0)</f>
        <v>2</v>
      </c>
      <c r="D205" s="7">
        <f>IFERROR(VLOOKUP(A205,TWELVEMO,11,FALSE),0)</f>
        <v>1973.86</v>
      </c>
      <c r="E205" s="7">
        <f>IFERROR(VLOOKUP(A205,JULY2023,11,FALSE),0)</f>
        <v>47.96</v>
      </c>
      <c r="F205" s="7">
        <f>IFERROR(VLOOKUP(A205,JUNE2023,11,FALSE),0)</f>
        <v>23.98</v>
      </c>
      <c r="G205" s="7">
        <f>IFERROR(VLOOKUP(A205,MAYMAY2023,11,FALSE),0)</f>
        <v>191.84</v>
      </c>
      <c r="H205" s="7">
        <f>IFERROR(VLOOKUP(A205,JULY2022,11,FALSE),0)</f>
        <v>47.96</v>
      </c>
      <c r="I205" s="6">
        <f>IFERROR(VLOOKUP(A205,TWELVEMO,2,FALSE),0)</f>
        <v>83</v>
      </c>
      <c r="J205" s="6">
        <f>IFERROR(VLOOKUP(A205,JULY2023,2,FALSE),0)</f>
        <v>2</v>
      </c>
      <c r="K205" s="6">
        <f>IFERROR(VLOOKUP(A205,JUNE2023,2,FALSE),0)</f>
        <v>1</v>
      </c>
      <c r="L205" s="6">
        <f>IFERROR(VLOOKUP(A205,MAYMAY2023,2,FALSE),0)</f>
        <v>8</v>
      </c>
      <c r="M205" s="6">
        <f>IFERROR(VLOOKUP(A205,JULY2022,2,FALSE),0)</f>
        <v>2</v>
      </c>
      <c r="N205" s="6">
        <f>IFERROR(VLOOKUP(A205,TWELVEMO,4,FALSE),0)</f>
        <v>68</v>
      </c>
      <c r="O205" s="6">
        <f>IFERROR(VLOOKUP(A205,JULY2023,4,FALSE),0)</f>
        <v>0</v>
      </c>
      <c r="P205" s="6">
        <f>IFERROR(VLOOKUP(A205,JUNE2023,4,FALSE),0)</f>
        <v>0</v>
      </c>
      <c r="Q205" s="6">
        <f>IFERROR(VLOOKUP(A205,MAYMAY2023,4,FALSE),0)</f>
        <v>2</v>
      </c>
      <c r="R205" s="6">
        <f>IFERROR(VLOOKUP(A205,JULY2022,4,FALSE),0)</f>
        <v>2</v>
      </c>
      <c r="S205" s="14">
        <f>E205/J205</f>
        <v>23.98</v>
      </c>
      <c r="T205" s="14">
        <f>H205/M205</f>
        <v>23.98</v>
      </c>
    </row>
    <row r="206" spans="1:20" x14ac:dyDescent="0.25">
      <c r="A206" s="8" t="s">
        <v>236</v>
      </c>
      <c r="B206" s="8" t="s">
        <v>32</v>
      </c>
      <c r="C206" s="12">
        <f>IFERROR(VLOOKUP(A206,TWELVEMO,12,FALSE),0)</f>
        <v>186</v>
      </c>
      <c r="D206" s="7">
        <f>IFERROR(VLOOKUP(A206,TWELVEMO,11,FALSE),0)</f>
        <v>2583.7399999999998</v>
      </c>
      <c r="E206" s="7">
        <f>IFERROR(VLOOKUP(A206,JULY2023,11,FALSE),0)</f>
        <v>24.98</v>
      </c>
      <c r="F206" s="7">
        <f>IFERROR(VLOOKUP(A206,JUNE2023,11,FALSE),0)</f>
        <v>199.84</v>
      </c>
      <c r="G206" s="7">
        <f>IFERROR(VLOOKUP(A206,MAYMAY2023,11,FALSE),0)</f>
        <v>196.64</v>
      </c>
      <c r="H206" s="7">
        <f>IFERROR(VLOOKUP(A206,JULY2022,11,FALSE),0)</f>
        <v>549.55999999999995</v>
      </c>
      <c r="I206" s="6">
        <f>IFERROR(VLOOKUP(A206,TWELVEMO,2,FALSE),0)</f>
        <v>104</v>
      </c>
      <c r="J206" s="6">
        <f>IFERROR(VLOOKUP(A206,JULY2023,2,FALSE),0)</f>
        <v>1</v>
      </c>
      <c r="K206" s="6">
        <f>IFERROR(VLOOKUP(A206,JUNE2023,2,FALSE),0)</f>
        <v>8</v>
      </c>
      <c r="L206" s="6">
        <f>IFERROR(VLOOKUP(A206,MAYMAY2023,2,FALSE),0)</f>
        <v>9</v>
      </c>
      <c r="M206" s="6">
        <f>IFERROR(VLOOKUP(A206,JULY2022,2,FALSE),0)</f>
        <v>22</v>
      </c>
      <c r="N206" s="6">
        <f>IFERROR(VLOOKUP(A206,TWELVEMO,4,FALSE),0)</f>
        <v>0</v>
      </c>
      <c r="O206" s="6">
        <f>IFERROR(VLOOKUP(A206,JULY2023,4,FALSE),0)</f>
        <v>0</v>
      </c>
      <c r="P206" s="6">
        <f>IFERROR(VLOOKUP(A206,JUNE2023,4,FALSE),0)</f>
        <v>0</v>
      </c>
      <c r="Q206" s="6">
        <f>IFERROR(VLOOKUP(A206,MAYMAY2023,4,FALSE),0)</f>
        <v>0</v>
      </c>
      <c r="R206" s="6">
        <f>IFERROR(VLOOKUP(A206,JULY2022,4,FALSE),0)</f>
        <v>0</v>
      </c>
      <c r="S206" s="14">
        <f>E206/J206</f>
        <v>24.98</v>
      </c>
      <c r="T206" s="14">
        <f>H206/M206</f>
        <v>24.979999999999997</v>
      </c>
    </row>
    <row r="207" spans="1:20" x14ac:dyDescent="0.25">
      <c r="A207" s="8" t="s">
        <v>237</v>
      </c>
      <c r="B207" s="8" t="s">
        <v>32</v>
      </c>
      <c r="C207" s="12">
        <f>IFERROR(VLOOKUP(A207,TWELVEMO,12,FALSE),0)</f>
        <v>1762</v>
      </c>
      <c r="D207" s="7">
        <f>IFERROR(VLOOKUP(A207,TWELVEMO,11,FALSE),0)</f>
        <v>7839.08</v>
      </c>
      <c r="E207" s="7">
        <f>IFERROR(VLOOKUP(A207,JULY2023,11,FALSE),0)</f>
        <v>473.74</v>
      </c>
      <c r="F207" s="7">
        <f>IFERROR(VLOOKUP(A207,JUNE2023,11,FALSE),0)</f>
        <v>610.29999999999995</v>
      </c>
      <c r="G207" s="7">
        <f>IFERROR(VLOOKUP(A207,MAYMAY2023,11,FALSE),0)</f>
        <v>861.6</v>
      </c>
      <c r="H207" s="7">
        <f>IFERROR(VLOOKUP(A207,JULY2022,11,FALSE),0)</f>
        <v>499.6</v>
      </c>
      <c r="I207" s="6">
        <f>IFERROR(VLOOKUP(A207,TWELVEMO,2,FALSE),0)</f>
        <v>362</v>
      </c>
      <c r="J207" s="6">
        <f>IFERROR(VLOOKUP(A207,JULY2023,2,FALSE),0)</f>
        <v>26</v>
      </c>
      <c r="K207" s="6">
        <f>IFERROR(VLOOKUP(A207,JUNE2023,2,FALSE),0)</f>
        <v>34</v>
      </c>
      <c r="L207" s="6">
        <f>IFERROR(VLOOKUP(A207,MAYMAY2023,2,FALSE),0)</f>
        <v>48</v>
      </c>
      <c r="M207" s="6">
        <f>IFERROR(VLOOKUP(A207,JULY2022,2,FALSE),0)</f>
        <v>20</v>
      </c>
      <c r="N207" s="6">
        <f>IFERROR(VLOOKUP(A207,TWELVEMO,4,FALSE),0)</f>
        <v>332</v>
      </c>
      <c r="O207" s="6">
        <f>IFERROR(VLOOKUP(A207,JULY2023,4,FALSE),0)</f>
        <v>23</v>
      </c>
      <c r="P207" s="6">
        <f>IFERROR(VLOOKUP(A207,JUNE2023,4,FALSE),0)</f>
        <v>29</v>
      </c>
      <c r="Q207" s="6">
        <f>IFERROR(VLOOKUP(A207,MAYMAY2023,4,FALSE),0)</f>
        <v>44</v>
      </c>
      <c r="R207" s="6">
        <f>IFERROR(VLOOKUP(A207,JULY2022,4,FALSE),0)</f>
        <v>20</v>
      </c>
      <c r="S207" s="14">
        <f>E207/J207</f>
        <v>18.220769230769232</v>
      </c>
      <c r="T207" s="14">
        <f>H207/M207</f>
        <v>24.98</v>
      </c>
    </row>
    <row r="208" spans="1:20" x14ac:dyDescent="0.25">
      <c r="A208" s="8" t="s">
        <v>238</v>
      </c>
      <c r="B208" s="8" t="s">
        <v>32</v>
      </c>
      <c r="C208" s="12">
        <f>IFERROR(VLOOKUP(A208,TWELVEMO,12,FALSE),0)</f>
        <v>9971</v>
      </c>
      <c r="D208" s="7">
        <f>IFERROR(VLOOKUP(A208,TWELVEMO,11,FALSE),0)</f>
        <v>1778.47</v>
      </c>
      <c r="E208" s="7">
        <f>IFERROR(VLOOKUP(A208,JULY2023,11,FALSE),0)</f>
        <v>74.94</v>
      </c>
      <c r="F208" s="7">
        <f>IFERROR(VLOOKUP(A208,JUNE2023,11,FALSE),0)</f>
        <v>60.88</v>
      </c>
      <c r="G208" s="7">
        <f>IFERROR(VLOOKUP(A208,MAYMAY2023,11,FALSE),0)</f>
        <v>174.86</v>
      </c>
      <c r="H208" s="7">
        <f>IFERROR(VLOOKUP(A208,JULY2022,11,FALSE),0)</f>
        <v>174.86</v>
      </c>
      <c r="I208" s="6">
        <f>IFERROR(VLOOKUP(A208,TWELVEMO,2,FALSE),0)</f>
        <v>72</v>
      </c>
      <c r="J208" s="6">
        <f>IFERROR(VLOOKUP(A208,JULY2023,2,FALSE),0)</f>
        <v>3</v>
      </c>
      <c r="K208" s="6">
        <f>IFERROR(VLOOKUP(A208,JUNE2023,2,FALSE),0)</f>
        <v>3</v>
      </c>
      <c r="L208" s="6">
        <f>IFERROR(VLOOKUP(A208,MAYMAY2023,2,FALSE),0)</f>
        <v>7</v>
      </c>
      <c r="M208" s="6">
        <f>IFERROR(VLOOKUP(A208,JULY2022,2,FALSE),0)</f>
        <v>7</v>
      </c>
      <c r="N208" s="6">
        <f>IFERROR(VLOOKUP(A208,TWELVEMO,4,FALSE),0)</f>
        <v>48</v>
      </c>
      <c r="O208" s="6">
        <f>IFERROR(VLOOKUP(A208,JULY2023,4,FALSE),0)</f>
        <v>2</v>
      </c>
      <c r="P208" s="6">
        <f>IFERROR(VLOOKUP(A208,JUNE2023,4,FALSE),0)</f>
        <v>1</v>
      </c>
      <c r="Q208" s="6">
        <f>IFERROR(VLOOKUP(A208,MAYMAY2023,4,FALSE),0)</f>
        <v>4</v>
      </c>
      <c r="R208" s="6">
        <f>IFERROR(VLOOKUP(A208,JULY2022,4,FALSE),0)</f>
        <v>6</v>
      </c>
      <c r="S208" s="14">
        <f>E208/J208</f>
        <v>24.98</v>
      </c>
      <c r="T208" s="14">
        <f>H208/M208</f>
        <v>24.98</v>
      </c>
    </row>
    <row r="209" spans="1:20" x14ac:dyDescent="0.25">
      <c r="A209" s="8" t="s">
        <v>239</v>
      </c>
      <c r="B209" s="8" t="s">
        <v>32</v>
      </c>
      <c r="C209" s="12">
        <f>IFERROR(VLOOKUP(A209,TWELVEMO,12,FALSE),0)</f>
        <v>363</v>
      </c>
      <c r="D209" s="7">
        <f>IFERROR(VLOOKUP(A209,TWELVEMO,11,FALSE),0)</f>
        <v>2716.04</v>
      </c>
      <c r="E209" s="7">
        <f>IFERROR(VLOOKUP(A209,JULY2023,11,FALSE),0)</f>
        <v>99.92</v>
      </c>
      <c r="F209" s="7">
        <f>IFERROR(VLOOKUP(A209,JUNE2023,11,FALSE),0)</f>
        <v>224.82</v>
      </c>
      <c r="G209" s="7">
        <f>IFERROR(VLOOKUP(A209,MAYMAY2023,11,FALSE),0)</f>
        <v>149.88</v>
      </c>
      <c r="H209" s="7">
        <f>IFERROR(VLOOKUP(A209,JULY2022,11,FALSE),0)</f>
        <v>399.68</v>
      </c>
      <c r="I209" s="6">
        <f>IFERROR(VLOOKUP(A209,TWELVEMO,2,FALSE),0)</f>
        <v>109</v>
      </c>
      <c r="J209" s="6">
        <f>IFERROR(VLOOKUP(A209,JULY2023,2,FALSE),0)</f>
        <v>4</v>
      </c>
      <c r="K209" s="6">
        <f>IFERROR(VLOOKUP(A209,JUNE2023,2,FALSE),0)</f>
        <v>9</v>
      </c>
      <c r="L209" s="6">
        <f>IFERROR(VLOOKUP(A209,MAYMAY2023,2,FALSE),0)</f>
        <v>6</v>
      </c>
      <c r="M209" s="6">
        <f>IFERROR(VLOOKUP(A209,JULY2022,2,FALSE),0)</f>
        <v>16</v>
      </c>
      <c r="N209" s="6">
        <f>IFERROR(VLOOKUP(A209,TWELVEMO,4,FALSE),0)</f>
        <v>95</v>
      </c>
      <c r="O209" s="6">
        <f>IFERROR(VLOOKUP(A209,JULY2023,4,FALSE),0)</f>
        <v>3</v>
      </c>
      <c r="P209" s="6">
        <f>IFERROR(VLOOKUP(A209,JUNE2023,4,FALSE),0)</f>
        <v>7</v>
      </c>
      <c r="Q209" s="6">
        <f>IFERROR(VLOOKUP(A209,MAYMAY2023,4,FALSE),0)</f>
        <v>5</v>
      </c>
      <c r="R209" s="6">
        <f>IFERROR(VLOOKUP(A209,JULY2022,4,FALSE),0)</f>
        <v>11</v>
      </c>
      <c r="S209" s="14">
        <f>E209/J209</f>
        <v>24.98</v>
      </c>
      <c r="T209" s="14">
        <f>H209/M209</f>
        <v>24.98</v>
      </c>
    </row>
    <row r="210" spans="1:20" x14ac:dyDescent="0.25">
      <c r="A210" s="8" t="s">
        <v>240</v>
      </c>
      <c r="B210" s="8" t="s">
        <v>32</v>
      </c>
      <c r="C210" s="12">
        <f>IFERROR(VLOOKUP(A210,TWELVEMO,12,FALSE),0)</f>
        <v>712</v>
      </c>
      <c r="D210" s="7">
        <f>IFERROR(VLOOKUP(A210,TWELVEMO,11,FALSE),0)</f>
        <v>704.18</v>
      </c>
      <c r="E210" s="7">
        <f>IFERROR(VLOOKUP(A210,JULY2023,11,FALSE),0)</f>
        <v>176.58</v>
      </c>
      <c r="F210" s="7">
        <f>IFERROR(VLOOKUP(A210,JUNE2023,11,FALSE),0)</f>
        <v>74.94</v>
      </c>
      <c r="G210" s="7">
        <f>IFERROR(VLOOKUP(A210,MAYMAY2023,11,FALSE),0)</f>
        <v>24.98</v>
      </c>
      <c r="H210" s="7">
        <f>IFERROR(VLOOKUP(A210,JULY2022,11,FALSE),0)</f>
        <v>74.94</v>
      </c>
      <c r="I210" s="6">
        <f>IFERROR(VLOOKUP(A210,TWELVEMO,2,FALSE),0)</f>
        <v>28</v>
      </c>
      <c r="J210" s="6">
        <f>IFERROR(VLOOKUP(A210,JULY2023,2,FALSE),0)</f>
        <v>7</v>
      </c>
      <c r="K210" s="6">
        <f>IFERROR(VLOOKUP(A210,JUNE2023,2,FALSE),0)</f>
        <v>3</v>
      </c>
      <c r="L210" s="6">
        <f>IFERROR(VLOOKUP(A210,MAYMAY2023,2,FALSE),0)</f>
        <v>2</v>
      </c>
      <c r="M210" s="6">
        <f>IFERROR(VLOOKUP(A210,JULY2022,2,FALSE),0)</f>
        <v>3</v>
      </c>
      <c r="N210" s="6">
        <f>IFERROR(VLOOKUP(A210,TWELVEMO,4,FALSE),0)</f>
        <v>0</v>
      </c>
      <c r="O210" s="6">
        <f>IFERROR(VLOOKUP(A210,JULY2023,4,FALSE),0)</f>
        <v>0</v>
      </c>
      <c r="P210" s="6">
        <f>IFERROR(VLOOKUP(A210,JUNE2023,4,FALSE),0)</f>
        <v>0</v>
      </c>
      <c r="Q210" s="6">
        <f>IFERROR(VLOOKUP(A210,MAYMAY2023,4,FALSE),0)</f>
        <v>0</v>
      </c>
      <c r="R210" s="6">
        <f>IFERROR(VLOOKUP(A210,JULY2022,4,FALSE),0)</f>
        <v>0</v>
      </c>
      <c r="S210" s="14">
        <f>E210/J210</f>
        <v>25.225714285714286</v>
      </c>
      <c r="T210" s="14">
        <f>H210/M210</f>
        <v>24.98</v>
      </c>
    </row>
    <row r="211" spans="1:20" x14ac:dyDescent="0.25">
      <c r="A211" s="8" t="s">
        <v>241</v>
      </c>
      <c r="B211" s="8" t="s">
        <v>32</v>
      </c>
      <c r="C211" s="12">
        <f>IFERROR(VLOOKUP(A211,TWELVEMO,12,FALSE),0)</f>
        <v>177</v>
      </c>
      <c r="D211" s="7">
        <f>IFERROR(VLOOKUP(A211,TWELVEMO,11,FALSE),0)</f>
        <v>2864.56</v>
      </c>
      <c r="E211" s="7">
        <f>IFERROR(VLOOKUP(A211,JULY2023,11,FALSE),0)</f>
        <v>49.96</v>
      </c>
      <c r="F211" s="7">
        <f>IFERROR(VLOOKUP(A211,JUNE2023,11,FALSE),0)</f>
        <v>78.48</v>
      </c>
      <c r="G211" s="7">
        <f>IFERROR(VLOOKUP(A211,MAYMAY2023,11,FALSE),0)</f>
        <v>305.56</v>
      </c>
      <c r="H211" s="7">
        <f>IFERROR(VLOOKUP(A211,JULY2022,11,FALSE),0)</f>
        <v>426.66</v>
      </c>
      <c r="I211" s="6">
        <f>IFERROR(VLOOKUP(A211,TWELVEMO,2,FALSE),0)</f>
        <v>114</v>
      </c>
      <c r="J211" s="6">
        <f>IFERROR(VLOOKUP(A211,JULY2023,2,FALSE),0)</f>
        <v>2</v>
      </c>
      <c r="K211" s="6">
        <f>IFERROR(VLOOKUP(A211,JUNE2023,2,FALSE),0)</f>
        <v>3</v>
      </c>
      <c r="L211" s="6">
        <f>IFERROR(VLOOKUP(A211,MAYMAY2023,2,FALSE),0)</f>
        <v>12</v>
      </c>
      <c r="M211" s="6">
        <f>IFERROR(VLOOKUP(A211,JULY2022,2,FALSE),0)</f>
        <v>17</v>
      </c>
      <c r="N211" s="6">
        <f>IFERROR(VLOOKUP(A211,TWELVEMO,4,FALSE),0)</f>
        <v>87</v>
      </c>
      <c r="O211" s="6">
        <f>IFERROR(VLOOKUP(A211,JULY2023,4,FALSE),0)</f>
        <v>2</v>
      </c>
      <c r="P211" s="6">
        <f>IFERROR(VLOOKUP(A211,JUNE2023,4,FALSE),0)</f>
        <v>2</v>
      </c>
      <c r="Q211" s="6">
        <f>IFERROR(VLOOKUP(A211,MAYMAY2023,4,FALSE),0)</f>
        <v>7</v>
      </c>
      <c r="R211" s="6">
        <f>IFERROR(VLOOKUP(A211,JULY2022,4,FALSE),0)</f>
        <v>15</v>
      </c>
      <c r="S211" s="14">
        <f>E211/J211</f>
        <v>24.98</v>
      </c>
      <c r="T211" s="14">
        <f>H211/M211</f>
        <v>25.097647058823529</v>
      </c>
    </row>
    <row r="212" spans="1:20" x14ac:dyDescent="0.25">
      <c r="A212" s="8" t="s">
        <v>242</v>
      </c>
      <c r="B212" s="8" t="s">
        <v>32</v>
      </c>
      <c r="C212" s="12">
        <f>IFERROR(VLOOKUP(A212,TWELVEMO,12,FALSE),0)</f>
        <v>632</v>
      </c>
      <c r="D212" s="7">
        <f>IFERROR(VLOOKUP(A212,TWELVEMO,11,FALSE),0)</f>
        <v>4076.44</v>
      </c>
      <c r="E212" s="7">
        <f>IFERROR(VLOOKUP(A212,JULY2023,11,FALSE),0)</f>
        <v>209.8</v>
      </c>
      <c r="F212" s="7">
        <f>IFERROR(VLOOKUP(A212,JUNE2023,11,FALSE),0)</f>
        <v>443.04</v>
      </c>
      <c r="G212" s="7">
        <f>IFERROR(VLOOKUP(A212,MAYMAY2023,11,FALSE),0)</f>
        <v>378.62</v>
      </c>
      <c r="H212" s="7">
        <f>IFERROR(VLOOKUP(A212,JULY2022,11,FALSE),0)</f>
        <v>479.62</v>
      </c>
      <c r="I212" s="6">
        <f>IFERROR(VLOOKUP(A212,TWELVEMO,2,FALSE),0)</f>
        <v>202</v>
      </c>
      <c r="J212" s="6">
        <f>IFERROR(VLOOKUP(A212,JULY2023,2,FALSE),0)</f>
        <v>10</v>
      </c>
      <c r="K212" s="6">
        <f>IFERROR(VLOOKUP(A212,JUNE2023,2,FALSE),0)</f>
        <v>22</v>
      </c>
      <c r="L212" s="6">
        <f>IFERROR(VLOOKUP(A212,MAYMAY2023,2,FALSE),0)</f>
        <v>19</v>
      </c>
      <c r="M212" s="6">
        <f>IFERROR(VLOOKUP(A212,JULY2022,2,FALSE),0)</f>
        <v>19</v>
      </c>
      <c r="N212" s="6">
        <f>IFERROR(VLOOKUP(A212,TWELVEMO,4,FALSE),0)</f>
        <v>155</v>
      </c>
      <c r="O212" s="6">
        <f>IFERROR(VLOOKUP(A212,JULY2023,4,FALSE),0)</f>
        <v>7</v>
      </c>
      <c r="P212" s="6">
        <f>IFERROR(VLOOKUP(A212,JUNE2023,4,FALSE),0)</f>
        <v>19</v>
      </c>
      <c r="Q212" s="6">
        <f>IFERROR(VLOOKUP(A212,MAYMAY2023,4,FALSE),0)</f>
        <v>18</v>
      </c>
      <c r="R212" s="6">
        <f>IFERROR(VLOOKUP(A212,JULY2022,4,FALSE),0)</f>
        <v>17</v>
      </c>
      <c r="S212" s="14">
        <f>E212/J212</f>
        <v>20.98</v>
      </c>
      <c r="T212" s="14">
        <f>H212/M212</f>
        <v>25.243157894736843</v>
      </c>
    </row>
    <row r="213" spans="1:20" x14ac:dyDescent="0.25">
      <c r="A213" s="8" t="s">
        <v>243</v>
      </c>
      <c r="B213" s="8" t="s">
        <v>32</v>
      </c>
      <c r="C213" s="12">
        <f>IFERROR(VLOOKUP(A213,TWELVEMO,12,FALSE),0)</f>
        <v>3901</v>
      </c>
      <c r="D213" s="7">
        <f>IFERROR(VLOOKUP(A213,TWELVEMO,11,FALSE),0)</f>
        <v>4754.03</v>
      </c>
      <c r="E213" s="7">
        <f>IFERROR(VLOOKUP(A213,JULY2023,11,FALSE),0)</f>
        <v>268.77999999999997</v>
      </c>
      <c r="F213" s="7">
        <f>IFERROR(VLOOKUP(A213,JUNE2023,11,FALSE),0)</f>
        <v>174.86</v>
      </c>
      <c r="G213" s="7">
        <f>IFERROR(VLOOKUP(A213,MAYMAY2023,11,FALSE),0)</f>
        <v>419.54</v>
      </c>
      <c r="H213" s="7">
        <f>IFERROR(VLOOKUP(A213,JULY2022,11,FALSE),0)</f>
        <v>732.42</v>
      </c>
      <c r="I213" s="6">
        <f>IFERROR(VLOOKUP(A213,TWELVEMO,2,FALSE),0)</f>
        <v>193</v>
      </c>
      <c r="J213" s="6">
        <f>IFERROR(VLOOKUP(A213,JULY2023,2,FALSE),0)</f>
        <v>12</v>
      </c>
      <c r="K213" s="6">
        <f>IFERROR(VLOOKUP(A213,JUNE2023,2,FALSE),0)</f>
        <v>7</v>
      </c>
      <c r="L213" s="6">
        <f>IFERROR(VLOOKUP(A213,MAYMAY2023,2,FALSE),0)</f>
        <v>17</v>
      </c>
      <c r="M213" s="6">
        <f>IFERROR(VLOOKUP(A213,JULY2022,2,FALSE),0)</f>
        <v>29</v>
      </c>
      <c r="N213" s="6">
        <f>IFERROR(VLOOKUP(A213,TWELVEMO,4,FALSE),0)</f>
        <v>149</v>
      </c>
      <c r="O213" s="6">
        <f>IFERROR(VLOOKUP(A213,JULY2023,4,FALSE),0)</f>
        <v>9</v>
      </c>
      <c r="P213" s="6">
        <f>IFERROR(VLOOKUP(A213,JUNE2023,4,FALSE),0)</f>
        <v>7</v>
      </c>
      <c r="Q213" s="6">
        <f>IFERROR(VLOOKUP(A213,MAYMAY2023,4,FALSE),0)</f>
        <v>12</v>
      </c>
      <c r="R213" s="6">
        <f>IFERROR(VLOOKUP(A213,JULY2022,4,FALSE),0)</f>
        <v>25</v>
      </c>
      <c r="S213" s="14">
        <f>E213/J213</f>
        <v>22.39833333333333</v>
      </c>
      <c r="T213" s="14">
        <f>H213/M213</f>
        <v>25.255862068965516</v>
      </c>
    </row>
    <row r="214" spans="1:20" x14ac:dyDescent="0.25">
      <c r="A214" s="8" t="s">
        <v>244</v>
      </c>
      <c r="B214" s="8" t="s">
        <v>32</v>
      </c>
      <c r="C214" s="12">
        <f>IFERROR(VLOOKUP(A214,TWELVEMO,12,FALSE),0)</f>
        <v>2000</v>
      </c>
      <c r="D214" s="7">
        <f>IFERROR(VLOOKUP(A214,TWELVEMO,11,FALSE),0)</f>
        <v>2448.1</v>
      </c>
      <c r="E214" s="7">
        <f>IFERROR(VLOOKUP(A214,JULY2023,11,FALSE),0)</f>
        <v>95.92</v>
      </c>
      <c r="F214" s="7">
        <f>IFERROR(VLOOKUP(A214,JUNE2023,11,FALSE),0)</f>
        <v>103.92</v>
      </c>
      <c r="G214" s="7">
        <f>IFERROR(VLOOKUP(A214,MAYMAY2023,11,FALSE),0)</f>
        <v>173.86</v>
      </c>
      <c r="H214" s="7">
        <f>IFERROR(VLOOKUP(A214,JULY2022,11,FALSE),0)</f>
        <v>853.34</v>
      </c>
      <c r="I214" s="6">
        <f>IFERROR(VLOOKUP(A214,TWELVEMO,2,FALSE),0)</f>
        <v>97</v>
      </c>
      <c r="J214" s="6">
        <f>IFERROR(VLOOKUP(A214,JULY2023,2,FALSE),0)</f>
        <v>4</v>
      </c>
      <c r="K214" s="6">
        <f>IFERROR(VLOOKUP(A214,JUNE2023,2,FALSE),0)</f>
        <v>4</v>
      </c>
      <c r="L214" s="6">
        <f>IFERROR(VLOOKUP(A214,MAYMAY2023,2,FALSE),0)</f>
        <v>7</v>
      </c>
      <c r="M214" s="6">
        <f>IFERROR(VLOOKUP(A214,JULY2022,2,FALSE),0)</f>
        <v>33</v>
      </c>
      <c r="N214" s="6">
        <f>IFERROR(VLOOKUP(A214,TWELVEMO,4,FALSE),0)</f>
        <v>81</v>
      </c>
      <c r="O214" s="6">
        <f>IFERROR(VLOOKUP(A214,JULY2023,4,FALSE),0)</f>
        <v>2</v>
      </c>
      <c r="P214" s="6">
        <f>IFERROR(VLOOKUP(A214,JUNE2023,4,FALSE),0)</f>
        <v>3</v>
      </c>
      <c r="Q214" s="6">
        <f>IFERROR(VLOOKUP(A214,MAYMAY2023,4,FALSE),0)</f>
        <v>3</v>
      </c>
      <c r="R214" s="6">
        <f>IFERROR(VLOOKUP(A214,JULY2022,4,FALSE),0)</f>
        <v>32</v>
      </c>
      <c r="S214" s="14">
        <f>E214/J214</f>
        <v>23.98</v>
      </c>
      <c r="T214" s="14">
        <f>H214/M214</f>
        <v>25.858787878787879</v>
      </c>
    </row>
    <row r="215" spans="1:20" x14ac:dyDescent="0.25">
      <c r="A215" s="8" t="s">
        <v>245</v>
      </c>
      <c r="B215" s="8" t="s">
        <v>32</v>
      </c>
      <c r="C215" s="12">
        <f>IFERROR(VLOOKUP(A215,TWELVEMO,12,FALSE),0)</f>
        <v>870</v>
      </c>
      <c r="D215" s="7">
        <f>IFERROR(VLOOKUP(A215,TWELVEMO,11,FALSE),0)</f>
        <v>1205.51</v>
      </c>
      <c r="E215" s="7">
        <f>IFERROR(VLOOKUP(A215,JULY2023,11,FALSE),0)</f>
        <v>25.98</v>
      </c>
      <c r="F215" s="7">
        <f>IFERROR(VLOOKUP(A215,JUNE2023,11,FALSE),0)</f>
        <v>25.98</v>
      </c>
      <c r="G215" s="7">
        <f>IFERROR(VLOOKUP(A215,MAYMAY2023,11,FALSE),0)</f>
        <v>0</v>
      </c>
      <c r="H215" s="7">
        <f>IFERROR(VLOOKUP(A215,JULY2022,11,FALSE),0)</f>
        <v>51.96</v>
      </c>
      <c r="I215" s="6">
        <f>IFERROR(VLOOKUP(A215,TWELVEMO,2,FALSE),0)</f>
        <v>47</v>
      </c>
      <c r="J215" s="6">
        <f>IFERROR(VLOOKUP(A215,JULY2023,2,FALSE),0)</f>
        <v>1</v>
      </c>
      <c r="K215" s="6">
        <f>IFERROR(VLOOKUP(A215,JUNE2023,2,FALSE),0)</f>
        <v>1</v>
      </c>
      <c r="L215" s="6">
        <f>IFERROR(VLOOKUP(A215,MAYMAY2023,2,FALSE),0)</f>
        <v>0</v>
      </c>
      <c r="M215" s="6">
        <f>IFERROR(VLOOKUP(A215,JULY2022,2,FALSE),0)</f>
        <v>2</v>
      </c>
      <c r="N215" s="6">
        <f>IFERROR(VLOOKUP(A215,TWELVEMO,4,FALSE),0)</f>
        <v>36</v>
      </c>
      <c r="O215" s="6">
        <f>IFERROR(VLOOKUP(A215,JULY2023,4,FALSE),0)</f>
        <v>0</v>
      </c>
      <c r="P215" s="6">
        <f>IFERROR(VLOOKUP(A215,JUNE2023,4,FALSE),0)</f>
        <v>1</v>
      </c>
      <c r="Q215" s="6">
        <f>IFERROR(VLOOKUP(A215,MAYMAY2023,4,FALSE),0)</f>
        <v>0</v>
      </c>
      <c r="R215" s="6">
        <f>IFERROR(VLOOKUP(A215,JULY2022,4,FALSE),0)</f>
        <v>2</v>
      </c>
      <c r="S215" s="14">
        <f>E215/J215</f>
        <v>25.98</v>
      </c>
      <c r="T215" s="14">
        <f>H215/M215</f>
        <v>25.98</v>
      </c>
    </row>
    <row r="216" spans="1:20" x14ac:dyDescent="0.25">
      <c r="A216" s="8" t="s">
        <v>246</v>
      </c>
      <c r="B216" s="8" t="s">
        <v>32</v>
      </c>
      <c r="C216" s="12">
        <f>IFERROR(VLOOKUP(A216,TWELVEMO,12,FALSE),0)</f>
        <v>1455</v>
      </c>
      <c r="D216" s="7">
        <f>IFERROR(VLOOKUP(A216,TWELVEMO,11,FALSE),0)</f>
        <v>4958.32</v>
      </c>
      <c r="E216" s="7">
        <f>IFERROR(VLOOKUP(A216,JULY2023,11,FALSE),0)</f>
        <v>367.72</v>
      </c>
      <c r="F216" s="7">
        <f>IFERROR(VLOOKUP(A216,JUNE2023,11,FALSE),0)</f>
        <v>461.66</v>
      </c>
      <c r="G216" s="7">
        <f>IFERROR(VLOOKUP(A216,MAYMAY2023,11,FALSE),0)</f>
        <v>518.79</v>
      </c>
      <c r="H216" s="7">
        <f>IFERROR(VLOOKUP(A216,JULY2022,11,FALSE),0)</f>
        <v>259.8</v>
      </c>
      <c r="I216" s="6">
        <f>IFERROR(VLOOKUP(A216,TWELVEMO,2,FALSE),0)</f>
        <v>190</v>
      </c>
      <c r="J216" s="6">
        <f>IFERROR(VLOOKUP(A216,JULY2023,2,FALSE),0)</f>
        <v>14</v>
      </c>
      <c r="K216" s="6">
        <f>IFERROR(VLOOKUP(A216,JUNE2023,2,FALSE),0)</f>
        <v>17</v>
      </c>
      <c r="L216" s="6">
        <f>IFERROR(VLOOKUP(A216,MAYMAY2023,2,FALSE),0)</f>
        <v>20</v>
      </c>
      <c r="M216" s="6">
        <f>IFERROR(VLOOKUP(A216,JULY2022,2,FALSE),0)</f>
        <v>10</v>
      </c>
      <c r="N216" s="6">
        <f>IFERROR(VLOOKUP(A216,TWELVEMO,4,FALSE),0)</f>
        <v>84</v>
      </c>
      <c r="O216" s="6">
        <f>IFERROR(VLOOKUP(A216,JULY2023,4,FALSE),0)</f>
        <v>8</v>
      </c>
      <c r="P216" s="6">
        <f>IFERROR(VLOOKUP(A216,JUNE2023,4,FALSE),0)</f>
        <v>4</v>
      </c>
      <c r="Q216" s="6">
        <f>IFERROR(VLOOKUP(A216,MAYMAY2023,4,FALSE),0)</f>
        <v>6</v>
      </c>
      <c r="R216" s="6">
        <f>IFERROR(VLOOKUP(A216,JULY2022,4,FALSE),0)</f>
        <v>4</v>
      </c>
      <c r="S216" s="14">
        <f>E216/J216</f>
        <v>26.265714285714289</v>
      </c>
      <c r="T216" s="14">
        <f>H216/M216</f>
        <v>25.98</v>
      </c>
    </row>
    <row r="217" spans="1:20" x14ac:dyDescent="0.25">
      <c r="A217" s="8" t="s">
        <v>247</v>
      </c>
      <c r="B217" s="8" t="s">
        <v>32</v>
      </c>
      <c r="C217" s="12">
        <f>IFERROR(VLOOKUP(A217,TWELVEMO,12,FALSE),0)</f>
        <v>1343</v>
      </c>
      <c r="D217" s="7">
        <f>IFERROR(VLOOKUP(A217,TWELVEMO,11,FALSE),0)</f>
        <v>1280.1600000000001</v>
      </c>
      <c r="E217" s="7">
        <f>IFERROR(VLOOKUP(A217,JULY2023,11,FALSE),0)</f>
        <v>101.94</v>
      </c>
      <c r="F217" s="7">
        <f>IFERROR(VLOOKUP(A217,JUNE2023,11,FALSE),0)</f>
        <v>103.92</v>
      </c>
      <c r="G217" s="7">
        <f>IFERROR(VLOOKUP(A217,MAYMAY2023,11,FALSE),0)</f>
        <v>93.94</v>
      </c>
      <c r="H217" s="7">
        <f>IFERROR(VLOOKUP(A217,JULY2022,11,FALSE),0)</f>
        <v>25.98</v>
      </c>
      <c r="I217" s="6">
        <f>IFERROR(VLOOKUP(A217,TWELVEMO,2,FALSE),0)</f>
        <v>44</v>
      </c>
      <c r="J217" s="6">
        <f>IFERROR(VLOOKUP(A217,JULY2023,2,FALSE),0)</f>
        <v>3</v>
      </c>
      <c r="K217" s="6">
        <f>IFERROR(VLOOKUP(A217,JUNE2023,2,FALSE),0)</f>
        <v>4</v>
      </c>
      <c r="L217" s="6">
        <f>IFERROR(VLOOKUP(A217,MAYMAY2023,2,FALSE),0)</f>
        <v>3</v>
      </c>
      <c r="M217" s="6">
        <f>IFERROR(VLOOKUP(A217,JULY2022,2,FALSE),0)</f>
        <v>1</v>
      </c>
      <c r="N217" s="6">
        <f>IFERROR(VLOOKUP(A217,TWELVEMO,4,FALSE),0)</f>
        <v>0</v>
      </c>
      <c r="O217" s="6">
        <f>IFERROR(VLOOKUP(A217,JULY2023,4,FALSE),0)</f>
        <v>0</v>
      </c>
      <c r="P217" s="6">
        <f>IFERROR(VLOOKUP(A217,JUNE2023,4,FALSE),0)</f>
        <v>0</v>
      </c>
      <c r="Q217" s="6">
        <f>IFERROR(VLOOKUP(A217,MAYMAY2023,4,FALSE),0)</f>
        <v>0</v>
      </c>
      <c r="R217" s="6">
        <f>IFERROR(VLOOKUP(A217,JULY2022,4,FALSE),0)</f>
        <v>0</v>
      </c>
      <c r="S217" s="14">
        <f>E217/J217</f>
        <v>33.979999999999997</v>
      </c>
      <c r="T217" s="14">
        <f>H217/M217</f>
        <v>25.98</v>
      </c>
    </row>
    <row r="218" spans="1:20" x14ac:dyDescent="0.25">
      <c r="A218" s="8" t="s">
        <v>248</v>
      </c>
      <c r="B218" s="8" t="s">
        <v>32</v>
      </c>
      <c r="C218" s="12">
        <f>IFERROR(VLOOKUP(A218,TWELVEMO,12,FALSE),0)</f>
        <v>452</v>
      </c>
      <c r="D218" s="7">
        <f>IFERROR(VLOOKUP(A218,TWELVEMO,11,FALSE),0)</f>
        <v>2750.02</v>
      </c>
      <c r="E218" s="7">
        <f>IFERROR(VLOOKUP(A218,JULY2023,11,FALSE),0)</f>
        <v>27.98</v>
      </c>
      <c r="F218" s="7">
        <f>IFERROR(VLOOKUP(A218,JUNE2023,11,FALSE),0)</f>
        <v>27.98</v>
      </c>
      <c r="G218" s="7">
        <f>IFERROR(VLOOKUP(A218,MAYMAY2023,11,FALSE),0)</f>
        <v>279.8</v>
      </c>
      <c r="H218" s="7">
        <f>IFERROR(VLOOKUP(A218,JULY2022,11,FALSE),0)</f>
        <v>577.58000000000004</v>
      </c>
      <c r="I218" s="6">
        <f>IFERROR(VLOOKUP(A218,TWELVEMO,2,FALSE),0)</f>
        <v>99</v>
      </c>
      <c r="J218" s="6">
        <f>IFERROR(VLOOKUP(A218,JULY2023,2,FALSE),0)</f>
        <v>1</v>
      </c>
      <c r="K218" s="6">
        <f>IFERROR(VLOOKUP(A218,JUNE2023,2,FALSE),0)</f>
        <v>1</v>
      </c>
      <c r="L218" s="6">
        <f>IFERROR(VLOOKUP(A218,MAYMAY2023,2,FALSE),0)</f>
        <v>10</v>
      </c>
      <c r="M218" s="6">
        <f>IFERROR(VLOOKUP(A218,JULY2022,2,FALSE),0)</f>
        <v>22</v>
      </c>
      <c r="N218" s="6">
        <f>IFERROR(VLOOKUP(A218,TWELVEMO,4,FALSE),0)</f>
        <v>94</v>
      </c>
      <c r="O218" s="6">
        <f>IFERROR(VLOOKUP(A218,JULY2023,4,FALSE),0)</f>
        <v>1</v>
      </c>
      <c r="P218" s="6">
        <f>IFERROR(VLOOKUP(A218,JUNE2023,4,FALSE),0)</f>
        <v>1</v>
      </c>
      <c r="Q218" s="6">
        <f>IFERROR(VLOOKUP(A218,MAYMAY2023,4,FALSE),0)</f>
        <v>9</v>
      </c>
      <c r="R218" s="6">
        <f>IFERROR(VLOOKUP(A218,JULY2022,4,FALSE),0)</f>
        <v>19</v>
      </c>
      <c r="S218" s="14">
        <f>E218/J218</f>
        <v>27.98</v>
      </c>
      <c r="T218" s="14">
        <f>H218/M218</f>
        <v>26.253636363636364</v>
      </c>
    </row>
    <row r="219" spans="1:20" x14ac:dyDescent="0.25">
      <c r="A219" s="8" t="s">
        <v>249</v>
      </c>
      <c r="B219" s="8" t="s">
        <v>32</v>
      </c>
      <c r="C219" s="12">
        <f>IFERROR(VLOOKUP(A219,TWELVEMO,12,FALSE),0)</f>
        <v>5286</v>
      </c>
      <c r="D219" s="7">
        <f>IFERROR(VLOOKUP(A219,TWELVEMO,11,FALSE),0)</f>
        <v>1271.1300000000001</v>
      </c>
      <c r="E219" s="7">
        <f>IFERROR(VLOOKUP(A219,JULY2023,11,FALSE),0)</f>
        <v>181.56</v>
      </c>
      <c r="F219" s="7">
        <f>IFERROR(VLOOKUP(A219,JUNE2023,11,FALSE),0)</f>
        <v>125.68</v>
      </c>
      <c r="G219" s="7">
        <f>IFERROR(VLOOKUP(A219,MAYMAY2023,11,FALSE),0)</f>
        <v>26.98</v>
      </c>
      <c r="H219" s="7">
        <f>IFERROR(VLOOKUP(A219,JULY2022,11,FALSE),0)</f>
        <v>267.37</v>
      </c>
      <c r="I219" s="6">
        <f>IFERROR(VLOOKUP(A219,TWELVEMO,2,FALSE),0)</f>
        <v>54</v>
      </c>
      <c r="J219" s="6">
        <f>IFERROR(VLOOKUP(A219,JULY2023,2,FALSE),0)</f>
        <v>10</v>
      </c>
      <c r="K219" s="6">
        <f>IFERROR(VLOOKUP(A219,JUNE2023,2,FALSE),0)</f>
        <v>7</v>
      </c>
      <c r="L219" s="6">
        <f>IFERROR(VLOOKUP(A219,MAYMAY2023,2,FALSE),0)</f>
        <v>1</v>
      </c>
      <c r="M219" s="6">
        <f>IFERROR(VLOOKUP(A219,JULY2022,2,FALSE),0)</f>
        <v>10</v>
      </c>
      <c r="N219" s="6">
        <f>IFERROR(VLOOKUP(A219,TWELVEMO,4,FALSE),0)</f>
        <v>42</v>
      </c>
      <c r="O219" s="6">
        <f>IFERROR(VLOOKUP(A219,JULY2023,4,FALSE),0)</f>
        <v>9</v>
      </c>
      <c r="P219" s="6">
        <f>IFERROR(VLOOKUP(A219,JUNE2023,4,FALSE),0)</f>
        <v>1</v>
      </c>
      <c r="Q219" s="6">
        <f>IFERROR(VLOOKUP(A219,MAYMAY2023,4,FALSE),0)</f>
        <v>1</v>
      </c>
      <c r="R219" s="6">
        <f>IFERROR(VLOOKUP(A219,JULY2022,4,FALSE),0)</f>
        <v>9</v>
      </c>
      <c r="S219" s="14">
        <f>E219/J219</f>
        <v>18.155999999999999</v>
      </c>
      <c r="T219" s="14">
        <f>H219/M219</f>
        <v>26.737000000000002</v>
      </c>
    </row>
    <row r="220" spans="1:20" x14ac:dyDescent="0.25">
      <c r="A220" s="8" t="s">
        <v>250</v>
      </c>
      <c r="B220" s="8" t="s">
        <v>32</v>
      </c>
      <c r="C220" s="12">
        <f>IFERROR(VLOOKUP(A220,TWELVEMO,12,FALSE),0)</f>
        <v>1828</v>
      </c>
      <c r="D220" s="7">
        <f>IFERROR(VLOOKUP(A220,TWELVEMO,11,FALSE),0)</f>
        <v>3693.99</v>
      </c>
      <c r="E220" s="7">
        <f>IFERROR(VLOOKUP(A220,JULY2023,11,FALSE),0)</f>
        <v>323.76</v>
      </c>
      <c r="F220" s="7">
        <f>IFERROR(VLOOKUP(A220,JUNE2023,11,FALSE),0)</f>
        <v>215.84</v>
      </c>
      <c r="G220" s="7">
        <f>IFERROR(VLOOKUP(A220,MAYMAY2023,11,FALSE),0)</f>
        <v>519.62</v>
      </c>
      <c r="H220" s="7">
        <f>IFERROR(VLOOKUP(A220,JULY2022,11,FALSE),0)</f>
        <v>296.77999999999997</v>
      </c>
      <c r="I220" s="6">
        <f>IFERROR(VLOOKUP(A220,TWELVEMO,2,FALSE),0)</f>
        <v>138</v>
      </c>
      <c r="J220" s="6">
        <f>IFERROR(VLOOKUP(A220,JULY2023,2,FALSE),0)</f>
        <v>12</v>
      </c>
      <c r="K220" s="6">
        <f>IFERROR(VLOOKUP(A220,JUNE2023,2,FALSE),0)</f>
        <v>8</v>
      </c>
      <c r="L220" s="6">
        <f>IFERROR(VLOOKUP(A220,MAYMAY2023,2,FALSE),0)</f>
        <v>19</v>
      </c>
      <c r="M220" s="6">
        <f>IFERROR(VLOOKUP(A220,JULY2022,2,FALSE),0)</f>
        <v>11</v>
      </c>
      <c r="N220" s="6">
        <f>IFERROR(VLOOKUP(A220,TWELVEMO,4,FALSE),0)</f>
        <v>123</v>
      </c>
      <c r="O220" s="6">
        <f>IFERROR(VLOOKUP(A220,JULY2023,4,FALSE),0)</f>
        <v>9</v>
      </c>
      <c r="P220" s="6">
        <f>IFERROR(VLOOKUP(A220,JUNE2023,4,FALSE),0)</f>
        <v>8</v>
      </c>
      <c r="Q220" s="6">
        <f>IFERROR(VLOOKUP(A220,MAYMAY2023,4,FALSE),0)</f>
        <v>13</v>
      </c>
      <c r="R220" s="6">
        <f>IFERROR(VLOOKUP(A220,JULY2022,4,FALSE),0)</f>
        <v>11</v>
      </c>
      <c r="S220" s="14">
        <f>E220/J220</f>
        <v>26.98</v>
      </c>
      <c r="T220" s="14">
        <f>H220/M220</f>
        <v>26.979999999999997</v>
      </c>
    </row>
    <row r="221" spans="1:20" x14ac:dyDescent="0.25">
      <c r="A221" s="8" t="s">
        <v>251</v>
      </c>
      <c r="B221" s="8" t="s">
        <v>32</v>
      </c>
      <c r="C221" s="12">
        <f>IFERROR(VLOOKUP(A221,TWELVEMO,12,FALSE),0)</f>
        <v>764</v>
      </c>
      <c r="D221" s="7">
        <f>IFERROR(VLOOKUP(A221,TWELVEMO,11,FALSE),0)</f>
        <v>2319.25</v>
      </c>
      <c r="E221" s="7">
        <f>IFERROR(VLOOKUP(A221,JULY2023,11,FALSE),0)</f>
        <v>375.72</v>
      </c>
      <c r="F221" s="7">
        <f>IFERROR(VLOOKUP(A221,JUNE2023,11,FALSE),0)</f>
        <v>130.9</v>
      </c>
      <c r="G221" s="7">
        <f>IFERROR(VLOOKUP(A221,MAYMAY2023,11,FALSE),0)</f>
        <v>451.63</v>
      </c>
      <c r="H221" s="7">
        <f>IFERROR(VLOOKUP(A221,JULY2022,11,FALSE),0)</f>
        <v>80.94</v>
      </c>
      <c r="I221" s="6">
        <f>IFERROR(VLOOKUP(A221,TWELVEMO,2,FALSE),0)</f>
        <v>86</v>
      </c>
      <c r="J221" s="6">
        <f>IFERROR(VLOOKUP(A221,JULY2023,2,FALSE),0)</f>
        <v>14</v>
      </c>
      <c r="K221" s="6">
        <f>IFERROR(VLOOKUP(A221,JUNE2023,2,FALSE),0)</f>
        <v>5</v>
      </c>
      <c r="L221" s="6">
        <f>IFERROR(VLOOKUP(A221,MAYMAY2023,2,FALSE),0)</f>
        <v>17</v>
      </c>
      <c r="M221" s="6">
        <f>IFERROR(VLOOKUP(A221,JULY2022,2,FALSE),0)</f>
        <v>3</v>
      </c>
      <c r="N221" s="6">
        <f>IFERROR(VLOOKUP(A221,TWELVEMO,4,FALSE),0)</f>
        <v>13</v>
      </c>
      <c r="O221" s="6">
        <f>IFERROR(VLOOKUP(A221,JULY2023,4,FALSE),0)</f>
        <v>1</v>
      </c>
      <c r="P221" s="6">
        <f>IFERROR(VLOOKUP(A221,JUNE2023,4,FALSE),0)</f>
        <v>2</v>
      </c>
      <c r="Q221" s="6">
        <f>IFERROR(VLOOKUP(A221,MAYMAY2023,4,FALSE),0)</f>
        <v>1</v>
      </c>
      <c r="R221" s="6">
        <f>IFERROR(VLOOKUP(A221,JULY2022,4,FALSE),0)</f>
        <v>0</v>
      </c>
      <c r="S221" s="14">
        <f>E221/J221</f>
        <v>26.837142857142858</v>
      </c>
      <c r="T221" s="14">
        <f>H221/M221</f>
        <v>26.98</v>
      </c>
    </row>
    <row r="222" spans="1:20" x14ac:dyDescent="0.25">
      <c r="A222" s="8" t="s">
        <v>252</v>
      </c>
      <c r="B222" s="8" t="s">
        <v>32</v>
      </c>
      <c r="C222" s="12">
        <f>IFERROR(VLOOKUP(A222,TWELVEMO,12,FALSE),0)</f>
        <v>1545</v>
      </c>
      <c r="D222" s="7">
        <f>IFERROR(VLOOKUP(A222,TWELVEMO,11,FALSE),0)</f>
        <v>12815.42</v>
      </c>
      <c r="E222" s="7">
        <f>IFERROR(VLOOKUP(A222,JULY2023,11,FALSE),0)</f>
        <v>1597.75</v>
      </c>
      <c r="F222" s="7">
        <f>IFERROR(VLOOKUP(A222,JUNE2023,11,FALSE),0)</f>
        <v>1794.93</v>
      </c>
      <c r="G222" s="7">
        <f>IFERROR(VLOOKUP(A222,MAYMAY2023,11,FALSE),0)</f>
        <v>1557.69</v>
      </c>
      <c r="H222" s="7">
        <f>IFERROR(VLOOKUP(A222,JULY2022,11,FALSE),0)</f>
        <v>1865.38</v>
      </c>
      <c r="I222" s="6">
        <f>IFERROR(VLOOKUP(A222,TWELVEMO,2,FALSE),0)</f>
        <v>521</v>
      </c>
      <c r="J222" s="6">
        <f>IFERROR(VLOOKUP(A222,JULY2023,2,FALSE),0)</f>
        <v>73</v>
      </c>
      <c r="K222" s="6">
        <f>IFERROR(VLOOKUP(A222,JUNE2023,2,FALSE),0)</f>
        <v>82</v>
      </c>
      <c r="L222" s="6">
        <f>IFERROR(VLOOKUP(A222,MAYMAY2023,2,FALSE),0)</f>
        <v>71</v>
      </c>
      <c r="M222" s="6">
        <f>IFERROR(VLOOKUP(A222,JULY2022,2,FALSE),0)</f>
        <v>67</v>
      </c>
      <c r="N222" s="6">
        <f>IFERROR(VLOOKUP(A222,TWELVEMO,4,FALSE),0)</f>
        <v>380</v>
      </c>
      <c r="O222" s="6">
        <f>IFERROR(VLOOKUP(A222,JULY2023,4,FALSE),0)</f>
        <v>42</v>
      </c>
      <c r="P222" s="6">
        <f>IFERROR(VLOOKUP(A222,JUNE2023,4,FALSE),0)</f>
        <v>52</v>
      </c>
      <c r="Q222" s="6">
        <f>IFERROR(VLOOKUP(A222,MAYMAY2023,4,FALSE),0)</f>
        <v>46</v>
      </c>
      <c r="R222" s="6">
        <f>IFERROR(VLOOKUP(A222,JULY2022,4,FALSE),0)</f>
        <v>56</v>
      </c>
      <c r="S222" s="14">
        <f>E222/J222</f>
        <v>21.886986301369863</v>
      </c>
      <c r="T222" s="14">
        <f>H222/M222</f>
        <v>27.841492537313435</v>
      </c>
    </row>
    <row r="223" spans="1:20" x14ac:dyDescent="0.25">
      <c r="A223" s="8" t="s">
        <v>253</v>
      </c>
      <c r="B223" s="8" t="s">
        <v>32</v>
      </c>
      <c r="C223" s="12">
        <f>IFERROR(VLOOKUP(A223,TWELVEMO,12,FALSE),0)</f>
        <v>904</v>
      </c>
      <c r="D223" s="7">
        <f>IFERROR(VLOOKUP(A223,TWELVEMO,11,FALSE),0)</f>
        <v>9677.8700000000008</v>
      </c>
      <c r="E223" s="7">
        <f>IFERROR(VLOOKUP(A223,JULY2023,11,FALSE),0)</f>
        <v>579.30999999999995</v>
      </c>
      <c r="F223" s="7">
        <f>IFERROR(VLOOKUP(A223,JUNE2023,11,FALSE),0)</f>
        <v>666.54</v>
      </c>
      <c r="G223" s="7">
        <f>IFERROR(VLOOKUP(A223,MAYMAY2023,11,FALSE),0)</f>
        <v>1014.01</v>
      </c>
      <c r="H223" s="7">
        <f>IFERROR(VLOOKUP(A223,JULY2022,11,FALSE),0)</f>
        <v>1014.01</v>
      </c>
      <c r="I223" s="6">
        <f>IFERROR(VLOOKUP(A223,TWELVEMO,2,FALSE),0)</f>
        <v>334</v>
      </c>
      <c r="J223" s="6">
        <f>IFERROR(VLOOKUP(A223,JULY2023,2,FALSE),0)</f>
        <v>20</v>
      </c>
      <c r="K223" s="6">
        <f>IFERROR(VLOOKUP(A223,JUNE2023,2,FALSE),0)</f>
        <v>23</v>
      </c>
      <c r="L223" s="6">
        <f>IFERROR(VLOOKUP(A223,MAYMAY2023,2,FALSE),0)</f>
        <v>35</v>
      </c>
      <c r="M223" s="6">
        <f>IFERROR(VLOOKUP(A223,JULY2022,2,FALSE),0)</f>
        <v>36</v>
      </c>
      <c r="N223" s="6">
        <f>IFERROR(VLOOKUP(A223,TWELVEMO,4,FALSE),0)</f>
        <v>316</v>
      </c>
      <c r="O223" s="6">
        <f>IFERROR(VLOOKUP(A223,JULY2023,4,FALSE),0)</f>
        <v>15</v>
      </c>
      <c r="P223" s="6">
        <f>IFERROR(VLOOKUP(A223,JUNE2023,4,FALSE),0)</f>
        <v>22</v>
      </c>
      <c r="Q223" s="6">
        <f>IFERROR(VLOOKUP(A223,MAYMAY2023,4,FALSE),0)</f>
        <v>32</v>
      </c>
      <c r="R223" s="6">
        <f>IFERROR(VLOOKUP(A223,JULY2022,4,FALSE),0)</f>
        <v>36</v>
      </c>
      <c r="S223" s="14">
        <f>E223/J223</f>
        <v>28.965499999999999</v>
      </c>
      <c r="T223" s="14">
        <f>H223/M223</f>
        <v>28.166944444444443</v>
      </c>
    </row>
    <row r="224" spans="1:20" x14ac:dyDescent="0.25">
      <c r="A224" s="8" t="s">
        <v>254</v>
      </c>
      <c r="B224" s="8" t="s">
        <v>32</v>
      </c>
      <c r="C224" s="12">
        <f>IFERROR(VLOOKUP(A224,TWELVEMO,12,FALSE),0)</f>
        <v>920</v>
      </c>
      <c r="D224" s="7">
        <f>IFERROR(VLOOKUP(A224,TWELVEMO,11,FALSE),0)</f>
        <v>28282.57</v>
      </c>
      <c r="E224" s="7">
        <f>IFERROR(VLOOKUP(A224,JULY2023,11,FALSE),0)</f>
        <v>1550.63</v>
      </c>
      <c r="F224" s="7">
        <f>IFERROR(VLOOKUP(A224,JUNE2023,11,FALSE),0)</f>
        <v>1957.35</v>
      </c>
      <c r="G224" s="7">
        <f>IFERROR(VLOOKUP(A224,MAYMAY2023,11,FALSE),0)</f>
        <v>1303.73</v>
      </c>
      <c r="H224" s="7">
        <f>IFERROR(VLOOKUP(A224,JULY2022,11,FALSE),0)</f>
        <v>2902.19</v>
      </c>
      <c r="I224" s="6">
        <f>IFERROR(VLOOKUP(A224,TWELVEMO,2,FALSE),0)</f>
        <v>985</v>
      </c>
      <c r="J224" s="6">
        <f>IFERROR(VLOOKUP(A224,JULY2023,2,FALSE),0)</f>
        <v>54</v>
      </c>
      <c r="K224" s="6">
        <f>IFERROR(VLOOKUP(A224,JUNE2023,2,FALSE),0)</f>
        <v>68</v>
      </c>
      <c r="L224" s="6">
        <f>IFERROR(VLOOKUP(A224,MAYMAY2023,2,FALSE),0)</f>
        <v>46</v>
      </c>
      <c r="M224" s="6">
        <f>IFERROR(VLOOKUP(A224,JULY2022,2,FALSE),0)</f>
        <v>103</v>
      </c>
      <c r="N224" s="6">
        <f>IFERROR(VLOOKUP(A224,TWELVEMO,4,FALSE),0)</f>
        <v>721</v>
      </c>
      <c r="O224" s="6">
        <f>IFERROR(VLOOKUP(A224,JULY2023,4,FALSE),0)</f>
        <v>38</v>
      </c>
      <c r="P224" s="6">
        <f>IFERROR(VLOOKUP(A224,JUNE2023,4,FALSE),0)</f>
        <v>11</v>
      </c>
      <c r="Q224" s="6">
        <f>IFERROR(VLOOKUP(A224,MAYMAY2023,4,FALSE),0)</f>
        <v>35</v>
      </c>
      <c r="R224" s="6">
        <f>IFERROR(VLOOKUP(A224,JULY2022,4,FALSE),0)</f>
        <v>81</v>
      </c>
      <c r="S224" s="14">
        <f>E224/J224</f>
        <v>28.715370370370373</v>
      </c>
      <c r="T224" s="14">
        <f>H224/M224</f>
        <v>28.176601941747574</v>
      </c>
    </row>
    <row r="225" spans="1:20" x14ac:dyDescent="0.25">
      <c r="A225" s="8" t="s">
        <v>255</v>
      </c>
      <c r="B225" s="8" t="s">
        <v>32</v>
      </c>
      <c r="C225" s="12">
        <f>IFERROR(VLOOKUP(A225,TWELVEMO,12,FALSE),0)</f>
        <v>750</v>
      </c>
      <c r="D225" s="7">
        <f>IFERROR(VLOOKUP(A225,TWELVEMO,11,FALSE),0)</f>
        <v>8218.23</v>
      </c>
      <c r="E225" s="7">
        <f>IFERROR(VLOOKUP(A225,JULY2023,11,FALSE),0)</f>
        <v>657.54</v>
      </c>
      <c r="F225" s="7">
        <f>IFERROR(VLOOKUP(A225,JUNE2023,11,FALSE),0)</f>
        <v>608.58000000000004</v>
      </c>
      <c r="G225" s="7">
        <f>IFERROR(VLOOKUP(A225,MAYMAY2023,11,FALSE),0)</f>
        <v>634.55999999999995</v>
      </c>
      <c r="H225" s="7">
        <f>IFERROR(VLOOKUP(A225,JULY2022,11,FALSE),0)</f>
        <v>676.52</v>
      </c>
      <c r="I225" s="6">
        <f>IFERROR(VLOOKUP(A225,TWELVEMO,2,FALSE),0)</f>
        <v>287</v>
      </c>
      <c r="J225" s="6">
        <f>IFERROR(VLOOKUP(A225,JULY2023,2,FALSE),0)</f>
        <v>23</v>
      </c>
      <c r="K225" s="6">
        <f>IFERROR(VLOOKUP(A225,JUNE2023,2,FALSE),0)</f>
        <v>21</v>
      </c>
      <c r="L225" s="6">
        <f>IFERROR(VLOOKUP(A225,MAYMAY2023,2,FALSE),0)</f>
        <v>22</v>
      </c>
      <c r="M225" s="6">
        <f>IFERROR(VLOOKUP(A225,JULY2022,2,FALSE),0)</f>
        <v>24</v>
      </c>
      <c r="N225" s="6">
        <f>IFERROR(VLOOKUP(A225,TWELVEMO,4,FALSE),0)</f>
        <v>222</v>
      </c>
      <c r="O225" s="6">
        <f>IFERROR(VLOOKUP(A225,JULY2023,4,FALSE),0)</f>
        <v>13</v>
      </c>
      <c r="P225" s="6">
        <f>IFERROR(VLOOKUP(A225,JUNE2023,4,FALSE),0)</f>
        <v>12</v>
      </c>
      <c r="Q225" s="6">
        <f>IFERROR(VLOOKUP(A225,MAYMAY2023,4,FALSE),0)</f>
        <v>20</v>
      </c>
      <c r="R225" s="6">
        <f>IFERROR(VLOOKUP(A225,JULY2022,4,FALSE),0)</f>
        <v>18</v>
      </c>
      <c r="S225" s="14">
        <f>E225/J225</f>
        <v>28.588695652173911</v>
      </c>
      <c r="T225" s="14">
        <f>H225/M225</f>
        <v>28.188333333333333</v>
      </c>
    </row>
    <row r="226" spans="1:20" x14ac:dyDescent="0.25">
      <c r="A226" s="8" t="s">
        <v>256</v>
      </c>
      <c r="B226" s="8" t="s">
        <v>32</v>
      </c>
      <c r="C226" s="12">
        <f>IFERROR(VLOOKUP(A226,TWELVEMO,12,FALSE),0)</f>
        <v>1000</v>
      </c>
      <c r="D226" s="7">
        <f>IFERROR(VLOOKUP(A226,TWELVEMO,11,FALSE),0)</f>
        <v>13685.52</v>
      </c>
      <c r="E226" s="7">
        <f>IFERROR(VLOOKUP(A226,JULY2023,11,FALSE),0)</f>
        <v>1129.22</v>
      </c>
      <c r="F226" s="7">
        <f>IFERROR(VLOOKUP(A226,JUNE2023,11,FALSE),0)</f>
        <v>1070.26</v>
      </c>
      <c r="G226" s="7">
        <f>IFERROR(VLOOKUP(A226,MAYMAY2023,11,FALSE),0)</f>
        <v>1391.04</v>
      </c>
      <c r="H226" s="7">
        <f>IFERROR(VLOOKUP(A226,JULY2022,11,FALSE),0)</f>
        <v>3892.74</v>
      </c>
      <c r="I226" s="6">
        <f>IFERROR(VLOOKUP(A226,TWELVEMO,2,FALSE),0)</f>
        <v>473</v>
      </c>
      <c r="J226" s="6">
        <f>IFERROR(VLOOKUP(A226,JULY2023,2,FALSE),0)</f>
        <v>39</v>
      </c>
      <c r="K226" s="6">
        <f>IFERROR(VLOOKUP(A226,JUNE2023,2,FALSE),0)</f>
        <v>37</v>
      </c>
      <c r="L226" s="6">
        <f>IFERROR(VLOOKUP(A226,MAYMAY2023,2,FALSE),0)</f>
        <v>48</v>
      </c>
      <c r="M226" s="6">
        <f>IFERROR(VLOOKUP(A226,JULY2022,2,FALSE),0)</f>
        <v>137</v>
      </c>
      <c r="N226" s="6">
        <f>IFERROR(VLOOKUP(A226,TWELVEMO,4,FALSE),0)</f>
        <v>460</v>
      </c>
      <c r="O226" s="6">
        <f>IFERROR(VLOOKUP(A226,JULY2023,4,FALSE),0)</f>
        <v>38</v>
      </c>
      <c r="P226" s="6">
        <f>IFERROR(VLOOKUP(A226,JUNE2023,4,FALSE),0)</f>
        <v>32</v>
      </c>
      <c r="Q226" s="6">
        <f>IFERROR(VLOOKUP(A226,MAYMAY2023,4,FALSE),0)</f>
        <v>45</v>
      </c>
      <c r="R226" s="6">
        <f>IFERROR(VLOOKUP(A226,JULY2022,4,FALSE),0)</f>
        <v>137</v>
      </c>
      <c r="S226" s="14">
        <f>E226/J226</f>
        <v>28.954358974358975</v>
      </c>
      <c r="T226" s="14">
        <f>H226/M226</f>
        <v>28.414160583941605</v>
      </c>
    </row>
    <row r="227" spans="1:20" x14ac:dyDescent="0.25">
      <c r="A227" s="8" t="s">
        <v>257</v>
      </c>
      <c r="B227" s="8" t="s">
        <v>32</v>
      </c>
      <c r="C227" s="12">
        <f>IFERROR(VLOOKUP(A227,TWELVEMO,12,FALSE),0)</f>
        <v>4360</v>
      </c>
      <c r="D227" s="7">
        <f>IFERROR(VLOOKUP(A227,TWELVEMO,11,FALSE),0)</f>
        <v>877.38</v>
      </c>
      <c r="E227" s="7">
        <f>IFERROR(VLOOKUP(A227,JULY2023,11,FALSE),0)</f>
        <v>57.96</v>
      </c>
      <c r="F227" s="7">
        <f>IFERROR(VLOOKUP(A227,JUNE2023,11,FALSE),0)</f>
        <v>28.98</v>
      </c>
      <c r="G227" s="7">
        <f>IFERROR(VLOOKUP(A227,MAYMAY2023,11,FALSE),0)</f>
        <v>86.94</v>
      </c>
      <c r="H227" s="7">
        <f>IFERROR(VLOOKUP(A227,JULY2022,11,FALSE),0)</f>
        <v>202.86</v>
      </c>
      <c r="I227" s="6">
        <f>IFERROR(VLOOKUP(A227,TWELVEMO,2,FALSE),0)</f>
        <v>31</v>
      </c>
      <c r="J227" s="6">
        <f>IFERROR(VLOOKUP(A227,JULY2023,2,FALSE),0)</f>
        <v>2</v>
      </c>
      <c r="K227" s="6">
        <f>IFERROR(VLOOKUP(A227,JUNE2023,2,FALSE),0)</f>
        <v>1</v>
      </c>
      <c r="L227" s="6">
        <f>IFERROR(VLOOKUP(A227,MAYMAY2023,2,FALSE),0)</f>
        <v>3</v>
      </c>
      <c r="M227" s="6">
        <f>IFERROR(VLOOKUP(A227,JULY2022,2,FALSE),0)</f>
        <v>7</v>
      </c>
      <c r="N227" s="6">
        <f>IFERROR(VLOOKUP(A227,TWELVEMO,4,FALSE),0)</f>
        <v>13</v>
      </c>
      <c r="O227" s="6">
        <f>IFERROR(VLOOKUP(A227,JULY2023,4,FALSE),0)</f>
        <v>0</v>
      </c>
      <c r="P227" s="6">
        <f>IFERROR(VLOOKUP(A227,JUNE2023,4,FALSE),0)</f>
        <v>0</v>
      </c>
      <c r="Q227" s="6">
        <f>IFERROR(VLOOKUP(A227,MAYMAY2023,4,FALSE),0)</f>
        <v>0</v>
      </c>
      <c r="R227" s="6">
        <f>IFERROR(VLOOKUP(A227,JULY2022,4,FALSE),0)</f>
        <v>7</v>
      </c>
      <c r="S227" s="14">
        <f>E227/J227</f>
        <v>28.98</v>
      </c>
      <c r="T227" s="14">
        <f>H227/M227</f>
        <v>28.98</v>
      </c>
    </row>
    <row r="228" spans="1:20" x14ac:dyDescent="0.25">
      <c r="A228" s="8" t="s">
        <v>258</v>
      </c>
      <c r="B228" s="8" t="s">
        <v>32</v>
      </c>
      <c r="C228" s="12">
        <f>IFERROR(VLOOKUP(A228,TWELVEMO,12,FALSE),0)</f>
        <v>861</v>
      </c>
      <c r="D228" s="7">
        <f>IFERROR(VLOOKUP(A228,TWELVEMO,11,FALSE),0)</f>
        <v>539.64</v>
      </c>
      <c r="E228" s="7">
        <f>IFERROR(VLOOKUP(A228,JULY2023,11,FALSE),0)</f>
        <v>59.96</v>
      </c>
      <c r="F228" s="7">
        <f>IFERROR(VLOOKUP(A228,JUNE2023,11,FALSE),0)</f>
        <v>59.96</v>
      </c>
      <c r="G228" s="7">
        <f>IFERROR(VLOOKUP(A228,MAYMAY2023,11,FALSE),0)</f>
        <v>119.92</v>
      </c>
      <c r="H228" s="7">
        <f>IFERROR(VLOOKUP(A228,JULY2022,11,FALSE),0)</f>
        <v>89.94</v>
      </c>
      <c r="I228" s="6">
        <f>IFERROR(VLOOKUP(A228,TWELVEMO,2,FALSE),0)</f>
        <v>18</v>
      </c>
      <c r="J228" s="6">
        <f>IFERROR(VLOOKUP(A228,JULY2023,2,FALSE),0)</f>
        <v>2</v>
      </c>
      <c r="K228" s="6">
        <f>IFERROR(VLOOKUP(A228,JUNE2023,2,FALSE),0)</f>
        <v>2</v>
      </c>
      <c r="L228" s="6">
        <f>IFERROR(VLOOKUP(A228,MAYMAY2023,2,FALSE),0)</f>
        <v>4</v>
      </c>
      <c r="M228" s="6">
        <f>IFERROR(VLOOKUP(A228,JULY2022,2,FALSE),0)</f>
        <v>3</v>
      </c>
      <c r="N228" s="6">
        <f>IFERROR(VLOOKUP(A228,TWELVEMO,4,FALSE),0)</f>
        <v>0</v>
      </c>
      <c r="O228" s="6">
        <f>IFERROR(VLOOKUP(A228,JULY2023,4,FALSE),0)</f>
        <v>0</v>
      </c>
      <c r="P228" s="6">
        <f>IFERROR(VLOOKUP(A228,JUNE2023,4,FALSE),0)</f>
        <v>0</v>
      </c>
      <c r="Q228" s="6">
        <f>IFERROR(VLOOKUP(A228,MAYMAY2023,4,FALSE),0)</f>
        <v>0</v>
      </c>
      <c r="R228" s="6">
        <f>IFERROR(VLOOKUP(A228,JULY2022,4,FALSE),0)</f>
        <v>0</v>
      </c>
      <c r="S228" s="14">
        <f>E228/J228</f>
        <v>29.98</v>
      </c>
      <c r="T228" s="14">
        <f>H228/M228</f>
        <v>29.98</v>
      </c>
    </row>
    <row r="229" spans="1:20" x14ac:dyDescent="0.25">
      <c r="A229" s="8" t="s">
        <v>259</v>
      </c>
      <c r="B229" s="8" t="s">
        <v>32</v>
      </c>
      <c r="C229" s="12">
        <f>IFERROR(VLOOKUP(A229,TWELVEMO,12,FALSE),0)</f>
        <v>870</v>
      </c>
      <c r="D229" s="7">
        <f>IFERROR(VLOOKUP(A229,TWELVEMO,11,FALSE),0)</f>
        <v>6769.93</v>
      </c>
      <c r="E229" s="7">
        <f>IFERROR(VLOOKUP(A229,JULY2023,11,FALSE),0)</f>
        <v>423.64</v>
      </c>
      <c r="F229" s="7">
        <f>IFERROR(VLOOKUP(A229,JUNE2023,11,FALSE),0)</f>
        <v>903.16</v>
      </c>
      <c r="G229" s="7">
        <f>IFERROR(VLOOKUP(A229,MAYMAY2023,11,FALSE),0)</f>
        <v>754.46</v>
      </c>
      <c r="H229" s="7">
        <f>IFERROR(VLOOKUP(A229,JULY2022,11,FALSE),0)</f>
        <v>581.62</v>
      </c>
      <c r="I229" s="6">
        <f>IFERROR(VLOOKUP(A229,TWELVEMO,2,FALSE),0)</f>
        <v>322</v>
      </c>
      <c r="J229" s="6">
        <f>IFERROR(VLOOKUP(A229,JULY2023,2,FALSE),0)</f>
        <v>30</v>
      </c>
      <c r="K229" s="6">
        <f>IFERROR(VLOOKUP(A229,JUNE2023,2,FALSE),0)</f>
        <v>63</v>
      </c>
      <c r="L229" s="6">
        <f>IFERROR(VLOOKUP(A229,MAYMAY2023,2,FALSE),0)</f>
        <v>52</v>
      </c>
      <c r="M229" s="6">
        <f>IFERROR(VLOOKUP(A229,JULY2022,2,FALSE),0)</f>
        <v>19</v>
      </c>
      <c r="N229" s="6">
        <f>IFERROR(VLOOKUP(A229,TWELVEMO,4,FALSE),0)</f>
        <v>177</v>
      </c>
      <c r="O229" s="6">
        <f>IFERROR(VLOOKUP(A229,JULY2023,4,FALSE),0)</f>
        <v>24</v>
      </c>
      <c r="P229" s="6">
        <f>IFERROR(VLOOKUP(A229,JUNE2023,4,FALSE),0)</f>
        <v>46</v>
      </c>
      <c r="Q229" s="6">
        <f>IFERROR(VLOOKUP(A229,MAYMAY2023,4,FALSE),0)</f>
        <v>25</v>
      </c>
      <c r="R229" s="6">
        <f>IFERROR(VLOOKUP(A229,JULY2022,4,FALSE),0)</f>
        <v>10</v>
      </c>
      <c r="S229" s="14">
        <f>E229/J229</f>
        <v>14.121333333333332</v>
      </c>
      <c r="T229" s="14">
        <f>H229/M229</f>
        <v>30.611578947368422</v>
      </c>
    </row>
    <row r="230" spans="1:20" x14ac:dyDescent="0.25">
      <c r="A230" s="8" t="s">
        <v>260</v>
      </c>
      <c r="B230" s="8" t="s">
        <v>32</v>
      </c>
      <c r="C230" s="12">
        <f>IFERROR(VLOOKUP(A230,TWELVEMO,12,FALSE),0)</f>
        <v>145</v>
      </c>
      <c r="D230" s="7">
        <f>IFERROR(VLOOKUP(A230,TWELVEMO,11,FALSE),0)</f>
        <v>10789.87</v>
      </c>
      <c r="E230" s="7">
        <f>IFERROR(VLOOKUP(A230,JULY2023,11,FALSE),0)</f>
        <v>1216.18</v>
      </c>
      <c r="F230" s="7">
        <f>IFERROR(VLOOKUP(A230,JUNE2023,11,FALSE),0)</f>
        <v>933.1</v>
      </c>
      <c r="G230" s="7">
        <f>IFERROR(VLOOKUP(A230,MAYMAY2023,11,FALSE),0)</f>
        <v>851.21</v>
      </c>
      <c r="H230" s="7">
        <f>IFERROR(VLOOKUP(A230,JULY2022,11,FALSE),0)</f>
        <v>860.44</v>
      </c>
      <c r="I230" s="6">
        <f>IFERROR(VLOOKUP(A230,TWELVEMO,2,FALSE),0)</f>
        <v>364</v>
      </c>
      <c r="J230" s="6">
        <f>IFERROR(VLOOKUP(A230,JULY2023,2,FALSE),0)</f>
        <v>42</v>
      </c>
      <c r="K230" s="6">
        <f>IFERROR(VLOOKUP(A230,JUNE2023,2,FALSE),0)</f>
        <v>32</v>
      </c>
      <c r="L230" s="6">
        <f>IFERROR(VLOOKUP(A230,MAYMAY2023,2,FALSE),0)</f>
        <v>28</v>
      </c>
      <c r="M230" s="6">
        <f>IFERROR(VLOOKUP(A230,JULY2022,2,FALSE),0)</f>
        <v>28</v>
      </c>
      <c r="N230" s="6">
        <f>IFERROR(VLOOKUP(A230,TWELVEMO,4,FALSE),0)</f>
        <v>164</v>
      </c>
      <c r="O230" s="6">
        <f>IFERROR(VLOOKUP(A230,JULY2023,4,FALSE),0)</f>
        <v>17</v>
      </c>
      <c r="P230" s="6">
        <f>IFERROR(VLOOKUP(A230,JUNE2023,4,FALSE),0)</f>
        <v>16</v>
      </c>
      <c r="Q230" s="6">
        <f>IFERROR(VLOOKUP(A230,MAYMAY2023,4,FALSE),0)</f>
        <v>15</v>
      </c>
      <c r="R230" s="6">
        <f>IFERROR(VLOOKUP(A230,JULY2022,4,FALSE),0)</f>
        <v>18</v>
      </c>
      <c r="S230" s="14">
        <f>E230/J230</f>
        <v>28.956666666666667</v>
      </c>
      <c r="T230" s="14">
        <f>H230/M230</f>
        <v>30.73</v>
      </c>
    </row>
    <row r="231" spans="1:20" x14ac:dyDescent="0.25">
      <c r="A231" s="8" t="s">
        <v>261</v>
      </c>
      <c r="B231" s="8" t="s">
        <v>32</v>
      </c>
      <c r="C231" s="12">
        <f>IFERROR(VLOOKUP(A231,TWELVEMO,12,FALSE),0)</f>
        <v>653</v>
      </c>
      <c r="D231" s="7">
        <f>IFERROR(VLOOKUP(A231,TWELVEMO,11,FALSE),0)</f>
        <v>831.71</v>
      </c>
      <c r="E231" s="7">
        <f>IFERROR(VLOOKUP(A231,JULY2023,11,FALSE),0)</f>
        <v>31.9</v>
      </c>
      <c r="F231" s="7">
        <f>IFERROR(VLOOKUP(A231,JUNE2023,11,FALSE),0)</f>
        <v>193.48</v>
      </c>
      <c r="G231" s="7">
        <f>IFERROR(VLOOKUP(A231,MAYMAY2023,11,FALSE),0)</f>
        <v>74.83</v>
      </c>
      <c r="H231" s="7">
        <f>IFERROR(VLOOKUP(A231,JULY2022,11,FALSE),0)</f>
        <v>30.98</v>
      </c>
      <c r="I231" s="6">
        <f>IFERROR(VLOOKUP(A231,TWELVEMO,2,FALSE),0)</f>
        <v>36</v>
      </c>
      <c r="J231" s="6">
        <f>IFERROR(VLOOKUP(A231,JULY2023,2,FALSE),0)</f>
        <v>2</v>
      </c>
      <c r="K231" s="6">
        <f>IFERROR(VLOOKUP(A231,JUNE2023,2,FALSE),0)</f>
        <v>11</v>
      </c>
      <c r="L231" s="6">
        <f>IFERROR(VLOOKUP(A231,MAYMAY2023,2,FALSE),0)</f>
        <v>4</v>
      </c>
      <c r="M231" s="6">
        <f>IFERROR(VLOOKUP(A231,JULY2022,2,FALSE),0)</f>
        <v>1</v>
      </c>
      <c r="N231" s="6">
        <f>IFERROR(VLOOKUP(A231,TWELVEMO,4,FALSE),0)</f>
        <v>26</v>
      </c>
      <c r="O231" s="6">
        <f>IFERROR(VLOOKUP(A231,JULY2023,4,FALSE),0)</f>
        <v>1</v>
      </c>
      <c r="P231" s="6">
        <f>IFERROR(VLOOKUP(A231,JUNE2023,4,FALSE),0)</f>
        <v>7</v>
      </c>
      <c r="Q231" s="6">
        <f>IFERROR(VLOOKUP(A231,MAYMAY2023,4,FALSE),0)</f>
        <v>3</v>
      </c>
      <c r="R231" s="6">
        <f>IFERROR(VLOOKUP(A231,JULY2022,4,FALSE),0)</f>
        <v>1</v>
      </c>
      <c r="S231" s="14">
        <f>E231/J231</f>
        <v>15.95</v>
      </c>
      <c r="T231" s="14">
        <f>H231/M231</f>
        <v>30.98</v>
      </c>
    </row>
    <row r="232" spans="1:20" x14ac:dyDescent="0.25">
      <c r="A232" s="8" t="s">
        <v>262</v>
      </c>
      <c r="B232" s="8" t="s">
        <v>32</v>
      </c>
      <c r="C232" s="12">
        <f>IFERROR(VLOOKUP(A232,TWELVEMO,12,FALSE),0)</f>
        <v>546</v>
      </c>
      <c r="D232" s="7">
        <f>IFERROR(VLOOKUP(A232,TWELVEMO,11,FALSE),0)</f>
        <v>1494</v>
      </c>
      <c r="E232" s="7">
        <f>IFERROR(VLOOKUP(A232,JULY2023,11,FALSE),0)</f>
        <v>433.72</v>
      </c>
      <c r="F232" s="7">
        <f>IFERROR(VLOOKUP(A232,JUNE2023,11,FALSE),0)</f>
        <v>92.94</v>
      </c>
      <c r="G232" s="7">
        <f>IFERROR(VLOOKUP(A232,MAYMAY2023,11,FALSE),0)</f>
        <v>392.74</v>
      </c>
      <c r="H232" s="7">
        <f>IFERROR(VLOOKUP(A232,JULY2022,11,FALSE),0)</f>
        <v>123.92</v>
      </c>
      <c r="I232" s="6">
        <f>IFERROR(VLOOKUP(A232,TWELVEMO,2,FALSE),0)</f>
        <v>50</v>
      </c>
      <c r="J232" s="6">
        <f>IFERROR(VLOOKUP(A232,JULY2023,2,FALSE),0)</f>
        <v>14</v>
      </c>
      <c r="K232" s="6">
        <f>IFERROR(VLOOKUP(A232,JUNE2023,2,FALSE),0)</f>
        <v>3</v>
      </c>
      <c r="L232" s="6">
        <f>IFERROR(VLOOKUP(A232,MAYMAY2023,2,FALSE),0)</f>
        <v>13</v>
      </c>
      <c r="M232" s="6">
        <f>IFERROR(VLOOKUP(A232,JULY2022,2,FALSE),0)</f>
        <v>4</v>
      </c>
      <c r="N232" s="6">
        <f>IFERROR(VLOOKUP(A232,TWELVEMO,4,FALSE),0)</f>
        <v>0</v>
      </c>
      <c r="O232" s="6">
        <f>IFERROR(VLOOKUP(A232,JULY2023,4,FALSE),0)</f>
        <v>0</v>
      </c>
      <c r="P232" s="6">
        <f>IFERROR(VLOOKUP(A232,JUNE2023,4,FALSE),0)</f>
        <v>0</v>
      </c>
      <c r="Q232" s="6">
        <f>IFERROR(VLOOKUP(A232,MAYMAY2023,4,FALSE),0)</f>
        <v>0</v>
      </c>
      <c r="R232" s="6">
        <f>IFERROR(VLOOKUP(A232,JULY2022,4,FALSE),0)</f>
        <v>4</v>
      </c>
      <c r="S232" s="14">
        <f>E232/J232</f>
        <v>30.98</v>
      </c>
      <c r="T232" s="14">
        <f>H232/M232</f>
        <v>30.98</v>
      </c>
    </row>
    <row r="233" spans="1:20" x14ac:dyDescent="0.25">
      <c r="A233" s="8" t="s">
        <v>263</v>
      </c>
      <c r="B233" s="8" t="s">
        <v>32</v>
      </c>
      <c r="C233" s="12">
        <f>IFERROR(VLOOKUP(A233,TWELVEMO,12,FALSE),0)</f>
        <v>1202</v>
      </c>
      <c r="D233" s="7">
        <f>IFERROR(VLOOKUP(A233,TWELVEMO,11,FALSE),0)</f>
        <v>2026.08</v>
      </c>
      <c r="E233" s="7">
        <f>IFERROR(VLOOKUP(A233,JULY2023,11,FALSE),0)</f>
        <v>123.92</v>
      </c>
      <c r="F233" s="7">
        <f>IFERROR(VLOOKUP(A233,JUNE2023,11,FALSE),0)</f>
        <v>190.88</v>
      </c>
      <c r="G233" s="7">
        <f>IFERROR(VLOOKUP(A233,MAYMAY2023,11,FALSE),0)</f>
        <v>92.94</v>
      </c>
      <c r="H233" s="7">
        <f>IFERROR(VLOOKUP(A233,JULY2022,11,FALSE),0)</f>
        <v>216.86</v>
      </c>
      <c r="I233" s="6">
        <f>IFERROR(VLOOKUP(A233,TWELVEMO,2,FALSE),0)</f>
        <v>65</v>
      </c>
      <c r="J233" s="6">
        <f>IFERROR(VLOOKUP(A233,JULY2023,2,FALSE),0)</f>
        <v>4</v>
      </c>
      <c r="K233" s="6">
        <f>IFERROR(VLOOKUP(A233,JUNE2023,2,FALSE),0)</f>
        <v>6</v>
      </c>
      <c r="L233" s="6">
        <f>IFERROR(VLOOKUP(A233,MAYMAY2023,2,FALSE),0)</f>
        <v>3</v>
      </c>
      <c r="M233" s="6">
        <f>IFERROR(VLOOKUP(A233,JULY2022,2,FALSE),0)</f>
        <v>7</v>
      </c>
      <c r="N233" s="6">
        <f>IFERROR(VLOOKUP(A233,TWELVEMO,4,FALSE),0)</f>
        <v>55</v>
      </c>
      <c r="O233" s="6">
        <f>IFERROR(VLOOKUP(A233,JULY2023,4,FALSE),0)</f>
        <v>0</v>
      </c>
      <c r="P233" s="6">
        <f>IFERROR(VLOOKUP(A233,JUNE2023,4,FALSE),0)</f>
        <v>5</v>
      </c>
      <c r="Q233" s="6">
        <f>IFERROR(VLOOKUP(A233,MAYMAY2023,4,FALSE),0)</f>
        <v>3</v>
      </c>
      <c r="R233" s="6">
        <f>IFERROR(VLOOKUP(A233,JULY2022,4,FALSE),0)</f>
        <v>7</v>
      </c>
      <c r="S233" s="14">
        <f>E233/J233</f>
        <v>30.98</v>
      </c>
      <c r="T233" s="14">
        <f>H233/M233</f>
        <v>30.98</v>
      </c>
    </row>
    <row r="234" spans="1:20" x14ac:dyDescent="0.25">
      <c r="A234" s="8" t="s">
        <v>264</v>
      </c>
      <c r="B234" s="8" t="s">
        <v>32</v>
      </c>
      <c r="C234" s="12">
        <f>IFERROR(VLOOKUP(A234,TWELVEMO,12,FALSE),0)</f>
        <v>2421</v>
      </c>
      <c r="D234" s="7">
        <f>IFERROR(VLOOKUP(A234,TWELVEMO,11,FALSE),0)</f>
        <v>444.66</v>
      </c>
      <c r="E234" s="7">
        <f>IFERROR(VLOOKUP(A234,JULY2023,11,FALSE),0)</f>
        <v>77.94</v>
      </c>
      <c r="F234" s="7">
        <f>IFERROR(VLOOKUP(A234,JUNE2023,11,FALSE),0)</f>
        <v>80.94</v>
      </c>
      <c r="G234" s="7">
        <f>IFERROR(VLOOKUP(A234,MAYMAY2023,11,FALSE),0)</f>
        <v>129.9</v>
      </c>
      <c r="H234" s="7">
        <f>IFERROR(VLOOKUP(A234,JULY2022,11,FALSE),0)</f>
        <v>32.979999999999997</v>
      </c>
      <c r="I234" s="6">
        <f>IFERROR(VLOOKUP(A234,TWELVEMO,2,FALSE),0)</f>
        <v>17</v>
      </c>
      <c r="J234" s="6">
        <f>IFERROR(VLOOKUP(A234,JULY2023,2,FALSE),0)</f>
        <v>3</v>
      </c>
      <c r="K234" s="6">
        <f>IFERROR(VLOOKUP(A234,JUNE2023,2,FALSE),0)</f>
        <v>3</v>
      </c>
      <c r="L234" s="6">
        <f>IFERROR(VLOOKUP(A234,MAYMAY2023,2,FALSE),0)</f>
        <v>5</v>
      </c>
      <c r="M234" s="6">
        <f>IFERROR(VLOOKUP(A234,JULY2022,2,FALSE),0)</f>
        <v>1</v>
      </c>
      <c r="N234" s="6">
        <f>IFERROR(VLOOKUP(A234,TWELVEMO,4,FALSE),0)</f>
        <v>0</v>
      </c>
      <c r="O234" s="6">
        <f>IFERROR(VLOOKUP(A234,JULY2023,4,FALSE),0)</f>
        <v>0</v>
      </c>
      <c r="P234" s="6">
        <f>IFERROR(VLOOKUP(A234,JUNE2023,4,FALSE),0)</f>
        <v>0</v>
      </c>
      <c r="Q234" s="6">
        <f>IFERROR(VLOOKUP(A234,MAYMAY2023,4,FALSE),0)</f>
        <v>0</v>
      </c>
      <c r="R234" s="6">
        <f>IFERROR(VLOOKUP(A234,JULY2022,4,FALSE),0)</f>
        <v>0</v>
      </c>
      <c r="S234" s="14">
        <f>E234/J234</f>
        <v>25.98</v>
      </c>
      <c r="T234" s="14">
        <f>H234/M234</f>
        <v>32.979999999999997</v>
      </c>
    </row>
    <row r="235" spans="1:20" x14ac:dyDescent="0.25">
      <c r="A235" s="8" t="s">
        <v>265</v>
      </c>
      <c r="B235" s="8" t="s">
        <v>32</v>
      </c>
      <c r="C235" s="12">
        <f>IFERROR(VLOOKUP(A235,TWELVEMO,12,FALSE),0)</f>
        <v>3488</v>
      </c>
      <c r="D235" s="7">
        <f>IFERROR(VLOOKUP(A235,TWELVEMO,11,FALSE),0)</f>
        <v>923.44</v>
      </c>
      <c r="E235" s="7">
        <f>IFERROR(VLOOKUP(A235,JULY2023,11,FALSE),0)</f>
        <v>65.959999999999994</v>
      </c>
      <c r="F235" s="7">
        <f>IFERROR(VLOOKUP(A235,JUNE2023,11,FALSE),0)</f>
        <v>65.959999999999994</v>
      </c>
      <c r="G235" s="7">
        <f>IFERROR(VLOOKUP(A235,MAYMAY2023,11,FALSE),0)</f>
        <v>65.959999999999994</v>
      </c>
      <c r="H235" s="7">
        <f>IFERROR(VLOOKUP(A235,JULY2022,11,FALSE),0)</f>
        <v>65.959999999999994</v>
      </c>
      <c r="I235" s="6">
        <f>IFERROR(VLOOKUP(A235,TWELVEMO,2,FALSE),0)</f>
        <v>28</v>
      </c>
      <c r="J235" s="6">
        <f>IFERROR(VLOOKUP(A235,JULY2023,2,FALSE),0)</f>
        <v>2</v>
      </c>
      <c r="K235" s="6">
        <f>IFERROR(VLOOKUP(A235,JUNE2023,2,FALSE),0)</f>
        <v>2</v>
      </c>
      <c r="L235" s="6">
        <f>IFERROR(VLOOKUP(A235,MAYMAY2023,2,FALSE),0)</f>
        <v>2</v>
      </c>
      <c r="M235" s="6">
        <f>IFERROR(VLOOKUP(A235,JULY2022,2,FALSE),0)</f>
        <v>2</v>
      </c>
      <c r="N235" s="6">
        <f>IFERROR(VLOOKUP(A235,TWELVEMO,4,FALSE),0)</f>
        <v>10</v>
      </c>
      <c r="O235" s="6">
        <f>IFERROR(VLOOKUP(A235,JULY2023,4,FALSE),0)</f>
        <v>0</v>
      </c>
      <c r="P235" s="6">
        <f>IFERROR(VLOOKUP(A235,JUNE2023,4,FALSE),0)</f>
        <v>0</v>
      </c>
      <c r="Q235" s="6">
        <f>IFERROR(VLOOKUP(A235,MAYMAY2023,4,FALSE),0)</f>
        <v>0</v>
      </c>
      <c r="R235" s="6">
        <f>IFERROR(VLOOKUP(A235,JULY2022,4,FALSE),0)</f>
        <v>2</v>
      </c>
      <c r="S235" s="14">
        <f>E235/J235</f>
        <v>32.979999999999997</v>
      </c>
      <c r="T235" s="14">
        <f>H235/M235</f>
        <v>32.979999999999997</v>
      </c>
    </row>
    <row r="236" spans="1:20" x14ac:dyDescent="0.25">
      <c r="A236" s="8" t="s">
        <v>266</v>
      </c>
      <c r="B236" s="8" t="s">
        <v>32</v>
      </c>
      <c r="C236" s="12">
        <f>IFERROR(VLOOKUP(A236,TWELVEMO,12,FALSE),0)</f>
        <v>1333</v>
      </c>
      <c r="D236" s="7">
        <f>IFERROR(VLOOKUP(A236,TWELVEMO,11,FALSE),0)</f>
        <v>924.28</v>
      </c>
      <c r="E236" s="7">
        <f>IFERROR(VLOOKUP(A236,JULY2023,11,FALSE),0)</f>
        <v>33.979999999999997</v>
      </c>
      <c r="F236" s="7">
        <f>IFERROR(VLOOKUP(A236,JUNE2023,11,FALSE),0)</f>
        <v>0</v>
      </c>
      <c r="G236" s="7">
        <f>IFERROR(VLOOKUP(A236,MAYMAY2023,11,FALSE),0)</f>
        <v>33.979999999999997</v>
      </c>
      <c r="H236" s="7">
        <f>IFERROR(VLOOKUP(A236,JULY2022,11,FALSE),0)</f>
        <v>33.979999999999997</v>
      </c>
      <c r="I236" s="6">
        <f>IFERROR(VLOOKUP(A236,TWELVEMO,2,FALSE),0)</f>
        <v>36</v>
      </c>
      <c r="J236" s="6">
        <f>IFERROR(VLOOKUP(A236,JULY2023,2,FALSE),0)</f>
        <v>1</v>
      </c>
      <c r="K236" s="6">
        <f>IFERROR(VLOOKUP(A236,JUNE2023,2,FALSE),0)</f>
        <v>0</v>
      </c>
      <c r="L236" s="6">
        <f>IFERROR(VLOOKUP(A236,MAYMAY2023,2,FALSE),0)</f>
        <v>1</v>
      </c>
      <c r="M236" s="6">
        <f>IFERROR(VLOOKUP(A236,JULY2022,2,FALSE),0)</f>
        <v>1</v>
      </c>
      <c r="N236" s="6">
        <f>IFERROR(VLOOKUP(A236,TWELVEMO,4,FALSE),0)</f>
        <v>0</v>
      </c>
      <c r="O236" s="6">
        <f>IFERROR(VLOOKUP(A236,JULY2023,4,FALSE),0)</f>
        <v>0</v>
      </c>
      <c r="P236" s="6">
        <f>IFERROR(VLOOKUP(A236,JUNE2023,4,FALSE),0)</f>
        <v>0</v>
      </c>
      <c r="Q236" s="6">
        <f>IFERROR(VLOOKUP(A236,MAYMAY2023,4,FALSE),0)</f>
        <v>0</v>
      </c>
      <c r="R236" s="6">
        <f>IFERROR(VLOOKUP(A236,JULY2022,4,FALSE),0)</f>
        <v>0</v>
      </c>
      <c r="S236" s="14">
        <f>E236/J236</f>
        <v>33.979999999999997</v>
      </c>
      <c r="T236" s="14">
        <f>H236/M236</f>
        <v>33.979999999999997</v>
      </c>
    </row>
    <row r="237" spans="1:20" x14ac:dyDescent="0.25">
      <c r="A237" s="8" t="s">
        <v>267</v>
      </c>
      <c r="B237" s="8" t="s">
        <v>32</v>
      </c>
      <c r="C237" s="12">
        <f>IFERROR(VLOOKUP(A237,TWELVEMO,12,FALSE),0)</f>
        <v>1994</v>
      </c>
      <c r="D237" s="7">
        <f>IFERROR(VLOOKUP(A237,TWELVEMO,11,FALSE),0)</f>
        <v>3672.86</v>
      </c>
      <c r="E237" s="7">
        <f>IFERROR(VLOOKUP(A237,JULY2023,11,FALSE),0)</f>
        <v>441.74</v>
      </c>
      <c r="F237" s="7">
        <f>IFERROR(VLOOKUP(A237,JUNE2023,11,FALSE),0)</f>
        <v>203.88</v>
      </c>
      <c r="G237" s="7">
        <f>IFERROR(VLOOKUP(A237,MAYMAY2023,11,FALSE),0)</f>
        <v>174.05</v>
      </c>
      <c r="H237" s="7">
        <f>IFERROR(VLOOKUP(A237,JULY2022,11,FALSE),0)</f>
        <v>543.67999999999995</v>
      </c>
      <c r="I237" s="6">
        <f>IFERROR(VLOOKUP(A237,TWELVEMO,2,FALSE),0)</f>
        <v>109</v>
      </c>
      <c r="J237" s="6">
        <f>IFERROR(VLOOKUP(A237,JULY2023,2,FALSE),0)</f>
        <v>13</v>
      </c>
      <c r="K237" s="6">
        <f>IFERROR(VLOOKUP(A237,JUNE2023,2,FALSE),0)</f>
        <v>6</v>
      </c>
      <c r="L237" s="6">
        <f>IFERROR(VLOOKUP(A237,MAYMAY2023,2,FALSE),0)</f>
        <v>5</v>
      </c>
      <c r="M237" s="6">
        <f>IFERROR(VLOOKUP(A237,JULY2022,2,FALSE),0)</f>
        <v>16</v>
      </c>
      <c r="N237" s="6">
        <f>IFERROR(VLOOKUP(A237,TWELVEMO,4,FALSE),0)</f>
        <v>97</v>
      </c>
      <c r="O237" s="6">
        <f>IFERROR(VLOOKUP(A237,JULY2023,4,FALSE),0)</f>
        <v>5</v>
      </c>
      <c r="P237" s="6">
        <f>IFERROR(VLOOKUP(A237,JUNE2023,4,FALSE),0)</f>
        <v>6</v>
      </c>
      <c r="Q237" s="6">
        <f>IFERROR(VLOOKUP(A237,MAYMAY2023,4,FALSE),0)</f>
        <v>4</v>
      </c>
      <c r="R237" s="6">
        <f>IFERROR(VLOOKUP(A237,JULY2022,4,FALSE),0)</f>
        <v>16</v>
      </c>
      <c r="S237" s="14">
        <f>E237/J237</f>
        <v>33.980000000000004</v>
      </c>
      <c r="T237" s="14">
        <f>H237/M237</f>
        <v>33.979999999999997</v>
      </c>
    </row>
    <row r="238" spans="1:20" x14ac:dyDescent="0.25">
      <c r="A238" s="8" t="s">
        <v>268</v>
      </c>
      <c r="B238" s="8" t="s">
        <v>32</v>
      </c>
      <c r="C238" s="12">
        <f>IFERROR(VLOOKUP(A238,TWELVEMO,12,FALSE),0)</f>
        <v>1492</v>
      </c>
      <c r="D238" s="7">
        <f>IFERROR(VLOOKUP(A238,TWELVEMO,11,FALSE),0)</f>
        <v>11814.56</v>
      </c>
      <c r="E238" s="7">
        <f>IFERROR(VLOOKUP(A238,JULY2023,11,FALSE),0)</f>
        <v>834.1</v>
      </c>
      <c r="F238" s="7">
        <f>IFERROR(VLOOKUP(A238,JUNE2023,11,FALSE),0)</f>
        <v>768.25</v>
      </c>
      <c r="G238" s="7">
        <f>IFERROR(VLOOKUP(A238,MAYMAY2023,11,FALSE),0)</f>
        <v>889.03</v>
      </c>
      <c r="H238" s="7">
        <f>IFERROR(VLOOKUP(A238,JULY2022,11,FALSE),0)</f>
        <v>1209.32</v>
      </c>
      <c r="I238" s="6">
        <f>IFERROR(VLOOKUP(A238,TWELVEMO,2,FALSE),0)</f>
        <v>394</v>
      </c>
      <c r="J238" s="6">
        <f>IFERROR(VLOOKUP(A238,JULY2023,2,FALSE),0)</f>
        <v>38</v>
      </c>
      <c r="K238" s="6">
        <f>IFERROR(VLOOKUP(A238,JUNE2023,2,FALSE),0)</f>
        <v>35</v>
      </c>
      <c r="L238" s="6">
        <f>IFERROR(VLOOKUP(A238,MAYMAY2023,2,FALSE),0)</f>
        <v>40</v>
      </c>
      <c r="M238" s="6">
        <f>IFERROR(VLOOKUP(A238,JULY2022,2,FALSE),0)</f>
        <v>35</v>
      </c>
      <c r="N238" s="6">
        <f>IFERROR(VLOOKUP(A238,TWELVEMO,4,FALSE),0)</f>
        <v>279</v>
      </c>
      <c r="O238" s="6">
        <f>IFERROR(VLOOKUP(A238,JULY2023,4,FALSE),0)</f>
        <v>24</v>
      </c>
      <c r="P238" s="6">
        <f>IFERROR(VLOOKUP(A238,JUNE2023,4,FALSE),0)</f>
        <v>25</v>
      </c>
      <c r="Q238" s="6">
        <f>IFERROR(VLOOKUP(A238,MAYMAY2023,4,FALSE),0)</f>
        <v>15</v>
      </c>
      <c r="R238" s="6">
        <f>IFERROR(VLOOKUP(A238,JULY2022,4,FALSE),0)</f>
        <v>28</v>
      </c>
      <c r="S238" s="14">
        <f>E238/J238</f>
        <v>21.95</v>
      </c>
      <c r="T238" s="14">
        <f>H238/M238</f>
        <v>34.552</v>
      </c>
    </row>
    <row r="239" spans="1:20" x14ac:dyDescent="0.25">
      <c r="A239" s="8" t="s">
        <v>269</v>
      </c>
      <c r="B239" s="8" t="s">
        <v>32</v>
      </c>
      <c r="C239" s="12">
        <f>IFERROR(VLOOKUP(A239,TWELVEMO,12,FALSE),0)</f>
        <v>668</v>
      </c>
      <c r="D239" s="7">
        <f>IFERROR(VLOOKUP(A239,TWELVEMO,11,FALSE),0)</f>
        <v>912.19</v>
      </c>
      <c r="E239" s="7">
        <f>IFERROR(VLOOKUP(A239,JULY2023,11,FALSE),0)</f>
        <v>33.979999999999997</v>
      </c>
      <c r="F239" s="7">
        <f>IFERROR(VLOOKUP(A239,JUNE2023,11,FALSE),0)</f>
        <v>33.979999999999997</v>
      </c>
      <c r="G239" s="7">
        <f>IFERROR(VLOOKUP(A239,MAYMAY2023,11,FALSE),0)</f>
        <v>0</v>
      </c>
      <c r="H239" s="7">
        <f>IFERROR(VLOOKUP(A239,JULY2022,11,FALSE),0)</f>
        <v>243.86</v>
      </c>
      <c r="I239" s="6">
        <f>IFERROR(VLOOKUP(A239,TWELVEMO,2,FALSE),0)</f>
        <v>26</v>
      </c>
      <c r="J239" s="6">
        <f>IFERROR(VLOOKUP(A239,JULY2023,2,FALSE),0)</f>
        <v>1</v>
      </c>
      <c r="K239" s="6">
        <f>IFERROR(VLOOKUP(A239,JUNE2023,2,FALSE),0)</f>
        <v>1</v>
      </c>
      <c r="L239" s="6">
        <f>IFERROR(VLOOKUP(A239,MAYMAY2023,2,FALSE),0)</f>
        <v>0</v>
      </c>
      <c r="M239" s="6">
        <f>IFERROR(VLOOKUP(A239,JULY2022,2,FALSE),0)</f>
        <v>7</v>
      </c>
      <c r="N239" s="6">
        <f>IFERROR(VLOOKUP(A239,TWELVEMO,4,FALSE),0)</f>
        <v>3</v>
      </c>
      <c r="O239" s="6">
        <f>IFERROR(VLOOKUP(A239,JULY2023,4,FALSE),0)</f>
        <v>0</v>
      </c>
      <c r="P239" s="6">
        <f>IFERROR(VLOOKUP(A239,JUNE2023,4,FALSE),0)</f>
        <v>0</v>
      </c>
      <c r="Q239" s="6">
        <f>IFERROR(VLOOKUP(A239,MAYMAY2023,4,FALSE),0)</f>
        <v>0</v>
      </c>
      <c r="R239" s="6">
        <f>IFERROR(VLOOKUP(A239,JULY2022,4,FALSE),0)</f>
        <v>1</v>
      </c>
      <c r="S239" s="14">
        <f>E239/J239</f>
        <v>33.979999999999997</v>
      </c>
      <c r="T239" s="14">
        <f>H239/M239</f>
        <v>34.837142857142858</v>
      </c>
    </row>
    <row r="240" spans="1:20" x14ac:dyDescent="0.25">
      <c r="A240" s="8" t="s">
        <v>270</v>
      </c>
      <c r="B240" s="8" t="s">
        <v>32</v>
      </c>
      <c r="C240" s="12">
        <f>IFERROR(VLOOKUP(A240,TWELVEMO,12,FALSE),0)</f>
        <v>805</v>
      </c>
      <c r="D240" s="7">
        <f>IFERROR(VLOOKUP(A240,TWELVEMO,11,FALSE),0)</f>
        <v>1429.15</v>
      </c>
      <c r="E240" s="7">
        <f>IFERROR(VLOOKUP(A240,JULY2023,11,FALSE),0)</f>
        <v>34.979999999999997</v>
      </c>
      <c r="F240" s="7">
        <f>IFERROR(VLOOKUP(A240,JUNE2023,11,FALSE),0)</f>
        <v>279.8</v>
      </c>
      <c r="G240" s="7">
        <f>IFERROR(VLOOKUP(A240,MAYMAY2023,11,FALSE),0)</f>
        <v>0</v>
      </c>
      <c r="H240" s="7">
        <f>IFERROR(VLOOKUP(A240,JULY2022,11,FALSE),0)</f>
        <v>349.8</v>
      </c>
      <c r="I240" s="6">
        <f>IFERROR(VLOOKUP(A240,TWELVEMO,2,FALSE),0)</f>
        <v>36</v>
      </c>
      <c r="J240" s="6">
        <f>IFERROR(VLOOKUP(A240,JULY2023,2,FALSE),0)</f>
        <v>1</v>
      </c>
      <c r="K240" s="6">
        <f>IFERROR(VLOOKUP(A240,JUNE2023,2,FALSE),0)</f>
        <v>10</v>
      </c>
      <c r="L240" s="6">
        <f>IFERROR(VLOOKUP(A240,MAYMAY2023,2,FALSE),0)</f>
        <v>0</v>
      </c>
      <c r="M240" s="6">
        <f>IFERROR(VLOOKUP(A240,JULY2022,2,FALSE),0)</f>
        <v>10</v>
      </c>
      <c r="N240" s="6">
        <f>IFERROR(VLOOKUP(A240,TWELVEMO,4,FALSE),0)</f>
        <v>0</v>
      </c>
      <c r="O240" s="6">
        <f>IFERROR(VLOOKUP(A240,JULY2023,4,FALSE),0)</f>
        <v>0</v>
      </c>
      <c r="P240" s="6">
        <f>IFERROR(VLOOKUP(A240,JUNE2023,4,FALSE),0)</f>
        <v>0</v>
      </c>
      <c r="Q240" s="6">
        <f>IFERROR(VLOOKUP(A240,MAYMAY2023,4,FALSE),0)</f>
        <v>0</v>
      </c>
      <c r="R240" s="6">
        <f>IFERROR(VLOOKUP(A240,JULY2022,4,FALSE),0)</f>
        <v>0</v>
      </c>
      <c r="S240" s="14">
        <f>E240/J240</f>
        <v>34.979999999999997</v>
      </c>
      <c r="T240" s="14">
        <f>H240/M240</f>
        <v>34.980000000000004</v>
      </c>
    </row>
    <row r="241" spans="1:20" x14ac:dyDescent="0.25">
      <c r="A241" s="8" t="s">
        <v>271</v>
      </c>
      <c r="B241" s="8" t="s">
        <v>32</v>
      </c>
      <c r="C241" s="12">
        <f>IFERROR(VLOOKUP(A241,TWELVEMO,12,FALSE),0)</f>
        <v>470</v>
      </c>
      <c r="D241" s="7">
        <f>IFERROR(VLOOKUP(A241,TWELVEMO,11,FALSE),0)</f>
        <v>8085.78</v>
      </c>
      <c r="E241" s="7">
        <f>IFERROR(VLOOKUP(A241,JULY2023,11,FALSE),0)</f>
        <v>804.42</v>
      </c>
      <c r="F241" s="7">
        <f>IFERROR(VLOOKUP(A241,JUNE2023,11,FALSE),0)</f>
        <v>419.76</v>
      </c>
      <c r="G241" s="7">
        <f>IFERROR(VLOOKUP(A241,MAYMAY2023,11,FALSE),0)</f>
        <v>524.70000000000005</v>
      </c>
      <c r="H241" s="7">
        <f>IFERROR(VLOOKUP(A241,JULY2022,11,FALSE),0)</f>
        <v>880.5</v>
      </c>
      <c r="I241" s="6">
        <f>IFERROR(VLOOKUP(A241,TWELVEMO,2,FALSE),0)</f>
        <v>232</v>
      </c>
      <c r="J241" s="6">
        <f>IFERROR(VLOOKUP(A241,JULY2023,2,FALSE),0)</f>
        <v>23</v>
      </c>
      <c r="K241" s="6">
        <f>IFERROR(VLOOKUP(A241,JUNE2023,2,FALSE),0)</f>
        <v>12</v>
      </c>
      <c r="L241" s="6">
        <f>IFERROR(VLOOKUP(A241,MAYMAY2023,2,FALSE),0)</f>
        <v>16</v>
      </c>
      <c r="M241" s="6">
        <f>IFERROR(VLOOKUP(A241,JULY2022,2,FALSE),0)</f>
        <v>25</v>
      </c>
      <c r="N241" s="6">
        <f>IFERROR(VLOOKUP(A241,TWELVEMO,4,FALSE),0)</f>
        <v>196</v>
      </c>
      <c r="O241" s="6">
        <f>IFERROR(VLOOKUP(A241,JULY2023,4,FALSE),0)</f>
        <v>18</v>
      </c>
      <c r="P241" s="6">
        <f>IFERROR(VLOOKUP(A241,JUNE2023,4,FALSE),0)</f>
        <v>10</v>
      </c>
      <c r="Q241" s="6">
        <f>IFERROR(VLOOKUP(A241,MAYMAY2023,4,FALSE),0)</f>
        <v>14</v>
      </c>
      <c r="R241" s="6">
        <f>IFERROR(VLOOKUP(A241,JULY2022,4,FALSE),0)</f>
        <v>14</v>
      </c>
      <c r="S241" s="14">
        <f>E241/J241</f>
        <v>34.974782608695648</v>
      </c>
      <c r="T241" s="14">
        <f>H241/M241</f>
        <v>35.22</v>
      </c>
    </row>
    <row r="242" spans="1:20" x14ac:dyDescent="0.25">
      <c r="A242" s="8" t="s">
        <v>272</v>
      </c>
      <c r="B242" s="8" t="s">
        <v>32</v>
      </c>
      <c r="C242" s="12">
        <f>IFERROR(VLOOKUP(A242,TWELVEMO,12,FALSE),0)</f>
        <v>576</v>
      </c>
      <c r="D242" s="7">
        <f>IFERROR(VLOOKUP(A242,TWELVEMO,11,FALSE),0)</f>
        <v>12108.14</v>
      </c>
      <c r="E242" s="7">
        <f>IFERROR(VLOOKUP(A242,JULY2023,11,FALSE),0)</f>
        <v>1051.4000000000001</v>
      </c>
      <c r="F242" s="7">
        <f>IFERROR(VLOOKUP(A242,JUNE2023,11,FALSE),0)</f>
        <v>879.5</v>
      </c>
      <c r="G242" s="7">
        <f>IFERROR(VLOOKUP(A242,MAYMAY2023,11,FALSE),0)</f>
        <v>1840.3</v>
      </c>
      <c r="H242" s="7">
        <f>IFERROR(VLOOKUP(A242,JULY2022,11,FALSE),0)</f>
        <v>971.46</v>
      </c>
      <c r="I242" s="6">
        <f>IFERROR(VLOOKUP(A242,TWELVEMO,2,FALSE),0)</f>
        <v>363</v>
      </c>
      <c r="J242" s="6">
        <f>IFERROR(VLOOKUP(A242,JULY2023,2,FALSE),0)</f>
        <v>30</v>
      </c>
      <c r="K242" s="6">
        <f>IFERROR(VLOOKUP(A242,JUNE2023,2,FALSE),0)</f>
        <v>25</v>
      </c>
      <c r="L242" s="6">
        <f>IFERROR(VLOOKUP(A242,MAYMAY2023,2,FALSE),0)</f>
        <v>56</v>
      </c>
      <c r="M242" s="6">
        <f>IFERROR(VLOOKUP(A242,JULY2022,2,FALSE),0)</f>
        <v>27</v>
      </c>
      <c r="N242" s="6">
        <f>IFERROR(VLOOKUP(A242,TWELVEMO,4,FALSE),0)</f>
        <v>271</v>
      </c>
      <c r="O242" s="6">
        <f>IFERROR(VLOOKUP(A242,JULY2023,4,FALSE),0)</f>
        <v>23</v>
      </c>
      <c r="P242" s="6">
        <f>IFERROR(VLOOKUP(A242,JUNE2023,4,FALSE),0)</f>
        <v>20</v>
      </c>
      <c r="Q242" s="6">
        <f>IFERROR(VLOOKUP(A242,MAYMAY2023,4,FALSE),0)</f>
        <v>26</v>
      </c>
      <c r="R242" s="6">
        <f>IFERROR(VLOOKUP(A242,JULY2022,4,FALSE),0)</f>
        <v>27</v>
      </c>
      <c r="S242" s="14">
        <f>E242/J242</f>
        <v>35.046666666666667</v>
      </c>
      <c r="T242" s="14">
        <f>H242/M242</f>
        <v>35.980000000000004</v>
      </c>
    </row>
    <row r="243" spans="1:20" x14ac:dyDescent="0.25">
      <c r="A243" s="8" t="s">
        <v>273</v>
      </c>
      <c r="B243" s="8" t="s">
        <v>32</v>
      </c>
      <c r="C243" s="12">
        <f>IFERROR(VLOOKUP(A243,TWELVEMO,12,FALSE),0)</f>
        <v>485</v>
      </c>
      <c r="D243" s="7">
        <f>IFERROR(VLOOKUP(A243,TWELVEMO,11,FALSE),0)</f>
        <v>8901.31</v>
      </c>
      <c r="E243" s="7">
        <f>IFERROR(VLOOKUP(A243,JULY2023,11,FALSE),0)</f>
        <v>1153.3599999999999</v>
      </c>
      <c r="F243" s="7">
        <f>IFERROR(VLOOKUP(A243,JUNE2023,11,FALSE),0)</f>
        <v>913.66</v>
      </c>
      <c r="G243" s="7">
        <f>IFERROR(VLOOKUP(A243,MAYMAY2023,11,FALSE),0)</f>
        <v>901.5</v>
      </c>
      <c r="H243" s="7">
        <f>IFERROR(VLOOKUP(A243,JULY2022,11,FALSE),0)</f>
        <v>793.53</v>
      </c>
      <c r="I243" s="6">
        <f>IFERROR(VLOOKUP(A243,TWELVEMO,2,FALSE),0)</f>
        <v>248</v>
      </c>
      <c r="J243" s="6">
        <f>IFERROR(VLOOKUP(A243,JULY2023,2,FALSE),0)</f>
        <v>32</v>
      </c>
      <c r="K243" s="6">
        <f>IFERROR(VLOOKUP(A243,JUNE2023,2,FALSE),0)</f>
        <v>26</v>
      </c>
      <c r="L243" s="6">
        <f>IFERROR(VLOOKUP(A243,MAYMAY2023,2,FALSE),0)</f>
        <v>26</v>
      </c>
      <c r="M243" s="6">
        <f>IFERROR(VLOOKUP(A243,JULY2022,2,FALSE),0)</f>
        <v>22</v>
      </c>
      <c r="N243" s="6">
        <f>IFERROR(VLOOKUP(A243,TWELVEMO,4,FALSE),0)</f>
        <v>216</v>
      </c>
      <c r="O243" s="6">
        <f>IFERROR(VLOOKUP(A243,JULY2023,4,FALSE),0)</f>
        <v>26</v>
      </c>
      <c r="P243" s="6">
        <f>IFERROR(VLOOKUP(A243,JUNE2023,4,FALSE),0)</f>
        <v>19</v>
      </c>
      <c r="Q243" s="6">
        <f>IFERROR(VLOOKUP(A243,MAYMAY2023,4,FALSE),0)</f>
        <v>19</v>
      </c>
      <c r="R243" s="6">
        <f>IFERROR(VLOOKUP(A243,JULY2022,4,FALSE),0)</f>
        <v>21</v>
      </c>
      <c r="S243" s="14">
        <f>E243/J243</f>
        <v>36.042499999999997</v>
      </c>
      <c r="T243" s="14">
        <f>H243/M243</f>
        <v>36.069545454545455</v>
      </c>
    </row>
    <row r="244" spans="1:20" x14ac:dyDescent="0.25">
      <c r="A244" s="8" t="s">
        <v>274</v>
      </c>
      <c r="B244" s="8" t="s">
        <v>32</v>
      </c>
      <c r="C244" s="12">
        <f>IFERROR(VLOOKUP(A244,TWELVEMO,12,FALSE),0)</f>
        <v>2018</v>
      </c>
      <c r="D244" s="7">
        <f>IFERROR(VLOOKUP(A244,TWELVEMO,11,FALSE),0)</f>
        <v>23993.599999999999</v>
      </c>
      <c r="E244" s="7">
        <f>IFERROR(VLOOKUP(A244,JULY2023,11,FALSE),0)</f>
        <v>1034.44</v>
      </c>
      <c r="F244" s="7">
        <f>IFERROR(VLOOKUP(A244,JUNE2023,11,FALSE),0)</f>
        <v>1366.24</v>
      </c>
      <c r="G244" s="7">
        <f>IFERROR(VLOOKUP(A244,MAYMAY2023,11,FALSE),0)</f>
        <v>1742.02</v>
      </c>
      <c r="H244" s="7">
        <f>IFERROR(VLOOKUP(A244,JULY2022,11,FALSE),0)</f>
        <v>2222.7800000000002</v>
      </c>
      <c r="I244" s="6">
        <f>IFERROR(VLOOKUP(A244,TWELVEMO,2,FALSE),0)</f>
        <v>676</v>
      </c>
      <c r="J244" s="6">
        <f>IFERROR(VLOOKUP(A244,JULY2023,2,FALSE),0)</f>
        <v>30</v>
      </c>
      <c r="K244" s="6">
        <f>IFERROR(VLOOKUP(A244,JUNE2023,2,FALSE),0)</f>
        <v>38</v>
      </c>
      <c r="L244" s="6">
        <f>IFERROR(VLOOKUP(A244,MAYMAY2023,2,FALSE),0)</f>
        <v>49</v>
      </c>
      <c r="M244" s="6">
        <f>IFERROR(VLOOKUP(A244,JULY2022,2,FALSE),0)</f>
        <v>61</v>
      </c>
      <c r="N244" s="6">
        <f>IFERROR(VLOOKUP(A244,TWELVEMO,4,FALSE),0)</f>
        <v>427</v>
      </c>
      <c r="O244" s="6">
        <f>IFERROR(VLOOKUP(A244,JULY2023,4,FALSE),0)</f>
        <v>14</v>
      </c>
      <c r="P244" s="6">
        <f>IFERROR(VLOOKUP(A244,JUNE2023,4,FALSE),0)</f>
        <v>27</v>
      </c>
      <c r="Q244" s="6">
        <f>IFERROR(VLOOKUP(A244,MAYMAY2023,4,FALSE),0)</f>
        <v>28</v>
      </c>
      <c r="R244" s="6">
        <f>IFERROR(VLOOKUP(A244,JULY2022,4,FALSE),0)</f>
        <v>40</v>
      </c>
      <c r="S244" s="14">
        <f>E244/J244</f>
        <v>34.481333333333332</v>
      </c>
      <c r="T244" s="14">
        <f>H244/M244</f>
        <v>36.439016393442628</v>
      </c>
    </row>
    <row r="245" spans="1:20" x14ac:dyDescent="0.25">
      <c r="A245" s="8" t="s">
        <v>275</v>
      </c>
      <c r="B245" s="8" t="s">
        <v>32</v>
      </c>
      <c r="C245" s="12">
        <f>IFERROR(VLOOKUP(A245,TWELVEMO,12,FALSE),0)</f>
        <v>2906</v>
      </c>
      <c r="D245" s="7">
        <f>IFERROR(VLOOKUP(A245,TWELVEMO,11,FALSE),0)</f>
        <v>4365.8100000000004</v>
      </c>
      <c r="E245" s="7">
        <f>IFERROR(VLOOKUP(A245,JULY2023,11,FALSE),0)</f>
        <v>403.24</v>
      </c>
      <c r="F245" s="7">
        <f>IFERROR(VLOOKUP(A245,JUNE2023,11,FALSE),0)</f>
        <v>245.86</v>
      </c>
      <c r="G245" s="7">
        <f>IFERROR(VLOOKUP(A245,MAYMAY2023,11,FALSE),0)</f>
        <v>367.26</v>
      </c>
      <c r="H245" s="7">
        <f>IFERROR(VLOOKUP(A245,JULY2022,11,FALSE),0)</f>
        <v>218.88</v>
      </c>
      <c r="I245" s="6">
        <f>IFERROR(VLOOKUP(A245,TWELVEMO,2,FALSE),0)</f>
        <v>132</v>
      </c>
      <c r="J245" s="6">
        <f>IFERROR(VLOOKUP(A245,JULY2023,2,FALSE),0)</f>
        <v>13</v>
      </c>
      <c r="K245" s="6">
        <f>IFERROR(VLOOKUP(A245,JUNE2023,2,FALSE),0)</f>
        <v>7</v>
      </c>
      <c r="L245" s="6">
        <f>IFERROR(VLOOKUP(A245,MAYMAY2023,2,FALSE),0)</f>
        <v>12</v>
      </c>
      <c r="M245" s="6">
        <f>IFERROR(VLOOKUP(A245,JULY2022,2,FALSE),0)</f>
        <v>6</v>
      </c>
      <c r="N245" s="6">
        <f>IFERROR(VLOOKUP(A245,TWELVEMO,4,FALSE),0)</f>
        <v>79</v>
      </c>
      <c r="O245" s="6">
        <f>IFERROR(VLOOKUP(A245,JULY2023,4,FALSE),0)</f>
        <v>6</v>
      </c>
      <c r="P245" s="6">
        <f>IFERROR(VLOOKUP(A245,JUNE2023,4,FALSE),0)</f>
        <v>4</v>
      </c>
      <c r="Q245" s="6">
        <f>IFERROR(VLOOKUP(A245,MAYMAY2023,4,FALSE),0)</f>
        <v>5</v>
      </c>
      <c r="R245" s="6">
        <f>IFERROR(VLOOKUP(A245,JULY2022,4,FALSE),0)</f>
        <v>3</v>
      </c>
      <c r="S245" s="14">
        <f>E245/J245</f>
        <v>31.018461538461541</v>
      </c>
      <c r="T245" s="14">
        <f>H245/M245</f>
        <v>36.479999999999997</v>
      </c>
    </row>
    <row r="246" spans="1:20" x14ac:dyDescent="0.25">
      <c r="A246" s="8" t="s">
        <v>276</v>
      </c>
      <c r="B246" s="8" t="s">
        <v>32</v>
      </c>
      <c r="C246" s="12">
        <f>IFERROR(VLOOKUP(A246,TWELVEMO,12,FALSE),0)</f>
        <v>356</v>
      </c>
      <c r="D246" s="7">
        <f>IFERROR(VLOOKUP(A246,TWELVEMO,11,FALSE),0)</f>
        <v>11095.27</v>
      </c>
      <c r="E246" s="7">
        <f>IFERROR(VLOOKUP(A246,JULY2023,11,FALSE),0)</f>
        <v>807.6</v>
      </c>
      <c r="F246" s="7">
        <f>IFERROR(VLOOKUP(A246,JUNE2023,11,FALSE),0)</f>
        <v>1130.48</v>
      </c>
      <c r="G246" s="7">
        <f>IFERROR(VLOOKUP(A246,MAYMAY2023,11,FALSE),0)</f>
        <v>1395.26</v>
      </c>
      <c r="H246" s="7">
        <f>IFERROR(VLOOKUP(A246,JULY2022,11,FALSE),0)</f>
        <v>771.58</v>
      </c>
      <c r="I246" s="6">
        <f>IFERROR(VLOOKUP(A246,TWELVEMO,2,FALSE),0)</f>
        <v>303</v>
      </c>
      <c r="J246" s="6">
        <f>IFERROR(VLOOKUP(A246,JULY2023,2,FALSE),0)</f>
        <v>20</v>
      </c>
      <c r="K246" s="6">
        <f>IFERROR(VLOOKUP(A246,JUNE2023,2,FALSE),0)</f>
        <v>30</v>
      </c>
      <c r="L246" s="6">
        <f>IFERROR(VLOOKUP(A246,MAYMAY2023,2,FALSE),0)</f>
        <v>37</v>
      </c>
      <c r="M246" s="6">
        <f>IFERROR(VLOOKUP(A246,JULY2022,2,FALSE),0)</f>
        <v>21</v>
      </c>
      <c r="N246" s="6">
        <f>IFERROR(VLOOKUP(A246,TWELVEMO,4,FALSE),0)</f>
        <v>258</v>
      </c>
      <c r="O246" s="6">
        <f>IFERROR(VLOOKUP(A246,JULY2023,4,FALSE),0)</f>
        <v>9</v>
      </c>
      <c r="P246" s="6">
        <f>IFERROR(VLOOKUP(A246,JUNE2023,4,FALSE),0)</f>
        <v>24</v>
      </c>
      <c r="Q246" s="6">
        <f>IFERROR(VLOOKUP(A246,MAYMAY2023,4,FALSE),0)</f>
        <v>33</v>
      </c>
      <c r="R246" s="6">
        <f>IFERROR(VLOOKUP(A246,JULY2022,4,FALSE),0)</f>
        <v>17</v>
      </c>
      <c r="S246" s="14">
        <f>E246/J246</f>
        <v>40.380000000000003</v>
      </c>
      <c r="T246" s="14">
        <f>H246/M246</f>
        <v>36.741904761904763</v>
      </c>
    </row>
    <row r="247" spans="1:20" x14ac:dyDescent="0.25">
      <c r="A247" s="8" t="s">
        <v>277</v>
      </c>
      <c r="B247" s="8" t="s">
        <v>32</v>
      </c>
      <c r="C247" s="12">
        <f>IFERROR(VLOOKUP(A247,TWELVEMO,12,FALSE),0)</f>
        <v>1937</v>
      </c>
      <c r="D247" s="7">
        <f>IFERROR(VLOOKUP(A247,TWELVEMO,11,FALSE),0)</f>
        <v>416.7</v>
      </c>
      <c r="E247" s="7">
        <f>IFERROR(VLOOKUP(A247,JULY2023,11,FALSE),0)</f>
        <v>55.96</v>
      </c>
      <c r="F247" s="7">
        <f>IFERROR(VLOOKUP(A247,JUNE2023,11,FALSE),0)</f>
        <v>80.94</v>
      </c>
      <c r="G247" s="7">
        <f>IFERROR(VLOOKUP(A247,MAYMAY2023,11,FALSE),0)</f>
        <v>0</v>
      </c>
      <c r="H247" s="7">
        <f>IFERROR(VLOOKUP(A247,JULY2022,11,FALSE),0)</f>
        <v>73.959999999999994</v>
      </c>
      <c r="I247" s="6">
        <f>IFERROR(VLOOKUP(A247,TWELVEMO,2,FALSE),0)</f>
        <v>15</v>
      </c>
      <c r="J247" s="6">
        <f>IFERROR(VLOOKUP(A247,JULY2023,2,FALSE),0)</f>
        <v>2</v>
      </c>
      <c r="K247" s="6">
        <f>IFERROR(VLOOKUP(A247,JUNE2023,2,FALSE),0)</f>
        <v>3</v>
      </c>
      <c r="L247" s="6">
        <f>IFERROR(VLOOKUP(A247,MAYMAY2023,2,FALSE),0)</f>
        <v>0</v>
      </c>
      <c r="M247" s="6">
        <f>IFERROR(VLOOKUP(A247,JULY2022,2,FALSE),0)</f>
        <v>2</v>
      </c>
      <c r="N247" s="6">
        <f>IFERROR(VLOOKUP(A247,TWELVEMO,4,FALSE),0)</f>
        <v>0</v>
      </c>
      <c r="O247" s="6">
        <f>IFERROR(VLOOKUP(A247,JULY2023,4,FALSE),0)</f>
        <v>0</v>
      </c>
      <c r="P247" s="6">
        <f>IFERROR(VLOOKUP(A247,JUNE2023,4,FALSE),0)</f>
        <v>0</v>
      </c>
      <c r="Q247" s="6">
        <f>IFERROR(VLOOKUP(A247,MAYMAY2023,4,FALSE),0)</f>
        <v>0</v>
      </c>
      <c r="R247" s="6">
        <f>IFERROR(VLOOKUP(A247,JULY2022,4,FALSE),0)</f>
        <v>0</v>
      </c>
      <c r="S247" s="14">
        <f>E247/J247</f>
        <v>27.98</v>
      </c>
      <c r="T247" s="14">
        <f>H247/M247</f>
        <v>36.979999999999997</v>
      </c>
    </row>
    <row r="248" spans="1:20" x14ac:dyDescent="0.25">
      <c r="A248" s="8" t="s">
        <v>278</v>
      </c>
      <c r="B248" s="8" t="s">
        <v>32</v>
      </c>
      <c r="C248" s="12">
        <f>IFERROR(VLOOKUP(A248,TWELVEMO,12,FALSE),0)</f>
        <v>976</v>
      </c>
      <c r="D248" s="7">
        <f>IFERROR(VLOOKUP(A248,TWELVEMO,11,FALSE),0)</f>
        <v>8605.1</v>
      </c>
      <c r="E248" s="7">
        <f>IFERROR(VLOOKUP(A248,JULY2023,11,FALSE),0)</f>
        <v>680.64</v>
      </c>
      <c r="F248" s="7">
        <f>IFERROR(VLOOKUP(A248,JUNE2023,11,FALSE),0)</f>
        <v>772.6</v>
      </c>
      <c r="G248" s="7">
        <f>IFERROR(VLOOKUP(A248,MAYMAY2023,11,FALSE),0)</f>
        <v>389.8</v>
      </c>
      <c r="H248" s="7">
        <f>IFERROR(VLOOKUP(A248,JULY2022,11,FALSE),0)</f>
        <v>925.5</v>
      </c>
      <c r="I248" s="6">
        <f>IFERROR(VLOOKUP(A248,TWELVEMO,2,FALSE),0)</f>
        <v>251</v>
      </c>
      <c r="J248" s="6">
        <f>IFERROR(VLOOKUP(A248,JULY2023,2,FALSE),0)</f>
        <v>20</v>
      </c>
      <c r="K248" s="6">
        <f>IFERROR(VLOOKUP(A248,JUNE2023,2,FALSE),0)</f>
        <v>20</v>
      </c>
      <c r="L248" s="6">
        <f>IFERROR(VLOOKUP(A248,MAYMAY2023,2,FALSE),0)</f>
        <v>10</v>
      </c>
      <c r="M248" s="6">
        <f>IFERROR(VLOOKUP(A248,JULY2022,2,FALSE),0)</f>
        <v>25</v>
      </c>
      <c r="N248" s="6">
        <f>IFERROR(VLOOKUP(A248,TWELVEMO,4,FALSE),0)</f>
        <v>159</v>
      </c>
      <c r="O248" s="6">
        <f>IFERROR(VLOOKUP(A248,JULY2023,4,FALSE),0)</f>
        <v>14</v>
      </c>
      <c r="P248" s="6">
        <f>IFERROR(VLOOKUP(A248,JUNE2023,4,FALSE),0)</f>
        <v>17</v>
      </c>
      <c r="Q248" s="6">
        <f>IFERROR(VLOOKUP(A248,MAYMAY2023,4,FALSE),0)</f>
        <v>9</v>
      </c>
      <c r="R248" s="6">
        <f>IFERROR(VLOOKUP(A248,JULY2022,4,FALSE),0)</f>
        <v>16</v>
      </c>
      <c r="S248" s="14">
        <f>E248/J248</f>
        <v>34.031999999999996</v>
      </c>
      <c r="T248" s="14">
        <f>H248/M248</f>
        <v>37.020000000000003</v>
      </c>
    </row>
    <row r="249" spans="1:20" x14ac:dyDescent="0.25">
      <c r="A249" s="8" t="s">
        <v>279</v>
      </c>
      <c r="B249" s="8" t="s">
        <v>32</v>
      </c>
      <c r="C249" s="12">
        <f>IFERROR(VLOOKUP(A249,TWELVEMO,12,FALSE),0)</f>
        <v>574</v>
      </c>
      <c r="D249" s="7">
        <f>IFERROR(VLOOKUP(A249,TWELVEMO,11,FALSE),0)</f>
        <v>13317.95</v>
      </c>
      <c r="E249" s="7">
        <f>IFERROR(VLOOKUP(A249,JULY2023,11,FALSE),0)</f>
        <v>1081.32</v>
      </c>
      <c r="F249" s="7">
        <f>IFERROR(VLOOKUP(A249,JUNE2023,11,FALSE),0)</f>
        <v>1238.3399999999999</v>
      </c>
      <c r="G249" s="7">
        <f>IFERROR(VLOOKUP(A249,MAYMAY2023,11,FALSE),0)</f>
        <v>1231.48</v>
      </c>
      <c r="H249" s="7">
        <f>IFERROR(VLOOKUP(A249,JULY2022,11,FALSE),0)</f>
        <v>531.09</v>
      </c>
      <c r="I249" s="6">
        <f>IFERROR(VLOOKUP(A249,TWELVEMO,2,FALSE),0)</f>
        <v>361</v>
      </c>
      <c r="J249" s="6">
        <f>IFERROR(VLOOKUP(A249,JULY2023,2,FALSE),0)</f>
        <v>29</v>
      </c>
      <c r="K249" s="6">
        <f>IFERROR(VLOOKUP(A249,JUNE2023,2,FALSE),0)</f>
        <v>33</v>
      </c>
      <c r="L249" s="6">
        <f>IFERROR(VLOOKUP(A249,MAYMAY2023,2,FALSE),0)</f>
        <v>34</v>
      </c>
      <c r="M249" s="6">
        <f>IFERROR(VLOOKUP(A249,JULY2022,2,FALSE),0)</f>
        <v>14</v>
      </c>
      <c r="N249" s="6">
        <f>IFERROR(VLOOKUP(A249,TWELVEMO,4,FALSE),0)</f>
        <v>264</v>
      </c>
      <c r="O249" s="6">
        <f>IFERROR(VLOOKUP(A249,JULY2023,4,FALSE),0)</f>
        <v>15</v>
      </c>
      <c r="P249" s="6">
        <f>IFERROR(VLOOKUP(A249,JUNE2023,4,FALSE),0)</f>
        <v>18</v>
      </c>
      <c r="Q249" s="6">
        <f>IFERROR(VLOOKUP(A249,MAYMAY2023,4,FALSE),0)</f>
        <v>26</v>
      </c>
      <c r="R249" s="6">
        <f>IFERROR(VLOOKUP(A249,JULY2022,4,FALSE),0)</f>
        <v>14</v>
      </c>
      <c r="S249" s="14">
        <f>E249/J249</f>
        <v>37.286896551724134</v>
      </c>
      <c r="T249" s="14">
        <f>H249/M249</f>
        <v>37.935000000000002</v>
      </c>
    </row>
    <row r="250" spans="1:20" x14ac:dyDescent="0.25">
      <c r="A250" s="8" t="s">
        <v>280</v>
      </c>
      <c r="B250" s="8" t="s">
        <v>32</v>
      </c>
      <c r="C250" s="12">
        <f>IFERROR(VLOOKUP(A250,TWELVEMO,12,FALSE),0)</f>
        <v>213</v>
      </c>
      <c r="D250" s="7">
        <f>IFERROR(VLOOKUP(A250,TWELVEMO,11,FALSE),0)</f>
        <v>3948.6</v>
      </c>
      <c r="E250" s="7">
        <f>IFERROR(VLOOKUP(A250,JULY2023,11,FALSE),0)</f>
        <v>265.86</v>
      </c>
      <c r="F250" s="7">
        <f>IFERROR(VLOOKUP(A250,JUNE2023,11,FALSE),0)</f>
        <v>341.82</v>
      </c>
      <c r="G250" s="7">
        <f>IFERROR(VLOOKUP(A250,MAYMAY2023,11,FALSE),0)</f>
        <v>424.78</v>
      </c>
      <c r="H250" s="7">
        <f>IFERROR(VLOOKUP(A250,JULY2022,11,FALSE),0)</f>
        <v>721.62</v>
      </c>
      <c r="I250" s="6">
        <f>IFERROR(VLOOKUP(A250,TWELVEMO,2,FALSE),0)</f>
        <v>105</v>
      </c>
      <c r="J250" s="6">
        <f>IFERROR(VLOOKUP(A250,JULY2023,2,FALSE),0)</f>
        <v>7</v>
      </c>
      <c r="K250" s="6">
        <f>IFERROR(VLOOKUP(A250,JUNE2023,2,FALSE),0)</f>
        <v>10</v>
      </c>
      <c r="L250" s="6">
        <f>IFERROR(VLOOKUP(A250,MAYMAY2023,2,FALSE),0)</f>
        <v>11</v>
      </c>
      <c r="M250" s="6">
        <f>IFERROR(VLOOKUP(A250,JULY2022,2,FALSE),0)</f>
        <v>19</v>
      </c>
      <c r="N250" s="6">
        <f>IFERROR(VLOOKUP(A250,TWELVEMO,4,FALSE),0)</f>
        <v>62</v>
      </c>
      <c r="O250" s="6">
        <f>IFERROR(VLOOKUP(A250,JULY2023,4,FALSE),0)</f>
        <v>4</v>
      </c>
      <c r="P250" s="6">
        <f>IFERROR(VLOOKUP(A250,JUNE2023,4,FALSE),0)</f>
        <v>6</v>
      </c>
      <c r="Q250" s="6">
        <f>IFERROR(VLOOKUP(A250,MAYMAY2023,4,FALSE),0)</f>
        <v>6</v>
      </c>
      <c r="R250" s="6">
        <f>IFERROR(VLOOKUP(A250,JULY2022,4,FALSE),0)</f>
        <v>16</v>
      </c>
      <c r="S250" s="14">
        <f>E250/J250</f>
        <v>37.980000000000004</v>
      </c>
      <c r="T250" s="14">
        <f>H250/M250</f>
        <v>37.979999999999997</v>
      </c>
    </row>
    <row r="251" spans="1:20" x14ac:dyDescent="0.25">
      <c r="A251" s="8" t="s">
        <v>281</v>
      </c>
      <c r="B251" s="8" t="s">
        <v>32</v>
      </c>
      <c r="C251" s="12">
        <f>IFERROR(VLOOKUP(A251,TWELVEMO,12,FALSE),0)</f>
        <v>395</v>
      </c>
      <c r="D251" s="7">
        <f>IFERROR(VLOOKUP(A251,TWELVEMO,11,FALSE),0)</f>
        <v>14236.58</v>
      </c>
      <c r="E251" s="7">
        <f>IFERROR(VLOOKUP(A251,JULY2023,11,FALSE),0)</f>
        <v>253.88</v>
      </c>
      <c r="F251" s="7">
        <f>IFERROR(VLOOKUP(A251,JUNE2023,11,FALSE),0)</f>
        <v>575.72</v>
      </c>
      <c r="G251" s="7">
        <f>IFERROR(VLOOKUP(A251,MAYMAY2023,11,FALSE),0)</f>
        <v>663.68</v>
      </c>
      <c r="H251" s="7">
        <f>IFERROR(VLOOKUP(A251,JULY2022,11,FALSE),0)</f>
        <v>2271.8200000000002</v>
      </c>
      <c r="I251" s="6">
        <f>IFERROR(VLOOKUP(A251,TWELVEMO,2,FALSE),0)</f>
        <v>373</v>
      </c>
      <c r="J251" s="6">
        <f>IFERROR(VLOOKUP(A251,JULY2023,2,FALSE),0)</f>
        <v>6</v>
      </c>
      <c r="K251" s="6">
        <f>IFERROR(VLOOKUP(A251,JUNE2023,2,FALSE),0)</f>
        <v>15</v>
      </c>
      <c r="L251" s="6">
        <f>IFERROR(VLOOKUP(A251,MAYMAY2023,2,FALSE),0)</f>
        <v>16</v>
      </c>
      <c r="M251" s="6">
        <f>IFERROR(VLOOKUP(A251,JULY2022,2,FALSE),0)</f>
        <v>59</v>
      </c>
      <c r="N251" s="6">
        <f>IFERROR(VLOOKUP(A251,TWELVEMO,4,FALSE),0)</f>
        <v>136</v>
      </c>
      <c r="O251" s="6">
        <f>IFERROR(VLOOKUP(A251,JULY2023,4,FALSE),0)</f>
        <v>5</v>
      </c>
      <c r="P251" s="6">
        <f>IFERROR(VLOOKUP(A251,JUNE2023,4,FALSE),0)</f>
        <v>9</v>
      </c>
      <c r="Q251" s="6">
        <f>IFERROR(VLOOKUP(A251,MAYMAY2023,4,FALSE),0)</f>
        <v>12</v>
      </c>
      <c r="R251" s="6">
        <f>IFERROR(VLOOKUP(A251,JULY2022,4,FALSE),0)</f>
        <v>24</v>
      </c>
      <c r="S251" s="14">
        <f>E251/J251</f>
        <v>42.313333333333333</v>
      </c>
      <c r="T251" s="14">
        <f>H251/M251</f>
        <v>38.505423728813561</v>
      </c>
    </row>
    <row r="252" spans="1:20" x14ac:dyDescent="0.25">
      <c r="A252" s="8" t="s">
        <v>282</v>
      </c>
      <c r="B252" s="8" t="s">
        <v>32</v>
      </c>
      <c r="C252" s="12">
        <f>IFERROR(VLOOKUP(A252,TWELVEMO,12,FALSE),0)</f>
        <v>1007</v>
      </c>
      <c r="D252" s="7">
        <f>IFERROR(VLOOKUP(A252,TWELVEMO,11,FALSE),0)</f>
        <v>311.83999999999997</v>
      </c>
      <c r="E252" s="7">
        <f>IFERROR(VLOOKUP(A252,JULY2023,11,FALSE),0)</f>
        <v>38.979999999999997</v>
      </c>
      <c r="F252" s="7">
        <f>IFERROR(VLOOKUP(A252,JUNE2023,11,FALSE),0)</f>
        <v>0</v>
      </c>
      <c r="G252" s="7">
        <f>IFERROR(VLOOKUP(A252,MAYMAY2023,11,FALSE),0)</f>
        <v>38.979999999999997</v>
      </c>
      <c r="H252" s="7">
        <f>IFERROR(VLOOKUP(A252,JULY2022,11,FALSE),0)</f>
        <v>38.979999999999997</v>
      </c>
      <c r="I252" s="6">
        <f>IFERROR(VLOOKUP(A252,TWELVEMO,2,FALSE),0)</f>
        <v>8</v>
      </c>
      <c r="J252" s="6">
        <f>IFERROR(VLOOKUP(A252,JULY2023,2,FALSE),0)</f>
        <v>1</v>
      </c>
      <c r="K252" s="6">
        <f>IFERROR(VLOOKUP(A252,JUNE2023,2,FALSE),0)</f>
        <v>0</v>
      </c>
      <c r="L252" s="6">
        <f>IFERROR(VLOOKUP(A252,MAYMAY2023,2,FALSE),0)</f>
        <v>1</v>
      </c>
      <c r="M252" s="6">
        <f>IFERROR(VLOOKUP(A252,JULY2022,2,FALSE),0)</f>
        <v>1</v>
      </c>
      <c r="N252" s="6">
        <f>IFERROR(VLOOKUP(A252,TWELVEMO,4,FALSE),0)</f>
        <v>0</v>
      </c>
      <c r="O252" s="6">
        <f>IFERROR(VLOOKUP(A252,JULY2023,4,FALSE),0)</f>
        <v>0</v>
      </c>
      <c r="P252" s="6">
        <f>IFERROR(VLOOKUP(A252,JUNE2023,4,FALSE),0)</f>
        <v>0</v>
      </c>
      <c r="Q252" s="6">
        <f>IFERROR(VLOOKUP(A252,MAYMAY2023,4,FALSE),0)</f>
        <v>0</v>
      </c>
      <c r="R252" s="6">
        <f>IFERROR(VLOOKUP(A252,JULY2022,4,FALSE),0)</f>
        <v>0</v>
      </c>
      <c r="S252" s="14">
        <f>E252/J252</f>
        <v>38.979999999999997</v>
      </c>
      <c r="T252" s="14">
        <f>H252/M252</f>
        <v>38.979999999999997</v>
      </c>
    </row>
    <row r="253" spans="1:20" x14ac:dyDescent="0.25">
      <c r="A253" s="8" t="s">
        <v>283</v>
      </c>
      <c r="B253" s="8" t="s">
        <v>32</v>
      </c>
      <c r="C253" s="12">
        <f>IFERROR(VLOOKUP(A253,TWELVEMO,12,FALSE),0)</f>
        <v>706</v>
      </c>
      <c r="D253" s="7">
        <f>IFERROR(VLOOKUP(A253,TWELVEMO,11,FALSE),0)</f>
        <v>21764</v>
      </c>
      <c r="E253" s="7">
        <f>IFERROR(VLOOKUP(A253,JULY2023,11,FALSE),0)</f>
        <v>907.5</v>
      </c>
      <c r="F253" s="7">
        <f>IFERROR(VLOOKUP(A253,JUNE2023,11,FALSE),0)</f>
        <v>1201.3599999999999</v>
      </c>
      <c r="G253" s="7">
        <f>IFERROR(VLOOKUP(A253,MAYMAY2023,11,FALSE),0)</f>
        <v>721.62</v>
      </c>
      <c r="H253" s="7">
        <f>IFERROR(VLOOKUP(A253,JULY2022,11,FALSE),0)</f>
        <v>1819.1</v>
      </c>
      <c r="I253" s="6">
        <f>IFERROR(VLOOKUP(A253,TWELVEMO,2,FALSE),0)</f>
        <v>612</v>
      </c>
      <c r="J253" s="6">
        <f>IFERROR(VLOOKUP(A253,JULY2023,2,FALSE),0)</f>
        <v>27</v>
      </c>
      <c r="K253" s="6">
        <f>IFERROR(VLOOKUP(A253,JUNE2023,2,FALSE),0)</f>
        <v>33</v>
      </c>
      <c r="L253" s="6">
        <f>IFERROR(VLOOKUP(A253,MAYMAY2023,2,FALSE),0)</f>
        <v>19</v>
      </c>
      <c r="M253" s="6">
        <f>IFERROR(VLOOKUP(A253,JULY2022,2,FALSE),0)</f>
        <v>46</v>
      </c>
      <c r="N253" s="6">
        <f>IFERROR(VLOOKUP(A253,TWELVEMO,4,FALSE),0)</f>
        <v>407</v>
      </c>
      <c r="O253" s="6">
        <f>IFERROR(VLOOKUP(A253,JULY2023,4,FALSE),0)</f>
        <v>19</v>
      </c>
      <c r="P253" s="6">
        <f>IFERROR(VLOOKUP(A253,JUNE2023,4,FALSE),0)</f>
        <v>17</v>
      </c>
      <c r="Q253" s="6">
        <f>IFERROR(VLOOKUP(A253,MAYMAY2023,4,FALSE),0)</f>
        <v>14</v>
      </c>
      <c r="R253" s="6">
        <f>IFERROR(VLOOKUP(A253,JULY2022,4,FALSE),0)</f>
        <v>31</v>
      </c>
      <c r="S253" s="14">
        <f>E253/J253</f>
        <v>33.611111111111114</v>
      </c>
      <c r="T253" s="14">
        <f>H253/M253</f>
        <v>39.545652173913041</v>
      </c>
    </row>
    <row r="254" spans="1:20" x14ac:dyDescent="0.25">
      <c r="A254" s="8" t="s">
        <v>284</v>
      </c>
      <c r="B254" s="8" t="s">
        <v>32</v>
      </c>
      <c r="C254" s="12">
        <f>IFERROR(VLOOKUP(A254,TWELVEMO,12,FALSE),0)</f>
        <v>2684</v>
      </c>
      <c r="D254" s="7">
        <f>IFERROR(VLOOKUP(A254,TWELVEMO,11,FALSE),0)</f>
        <v>46126.05</v>
      </c>
      <c r="E254" s="7">
        <f>IFERROR(VLOOKUP(A254,JULY2023,11,FALSE),0)</f>
        <v>4879.5</v>
      </c>
      <c r="F254" s="7">
        <f>IFERROR(VLOOKUP(A254,JUNE2023,11,FALSE),0)</f>
        <v>4503.18</v>
      </c>
      <c r="G254" s="7">
        <f>IFERROR(VLOOKUP(A254,MAYMAY2023,11,FALSE),0)</f>
        <v>6323.52</v>
      </c>
      <c r="H254" s="7">
        <f>IFERROR(VLOOKUP(A254,JULY2022,11,FALSE),0)</f>
        <v>10549.54</v>
      </c>
      <c r="I254" s="6">
        <f>IFERROR(VLOOKUP(A254,TWELVEMO,2,FALSE),0)</f>
        <v>1156</v>
      </c>
      <c r="J254" s="6">
        <f>IFERROR(VLOOKUP(A254,JULY2023,2,FALSE),0)</f>
        <v>124</v>
      </c>
      <c r="K254" s="6">
        <f>IFERROR(VLOOKUP(A254,JUNE2023,2,FALSE),0)</f>
        <v>113</v>
      </c>
      <c r="L254" s="6">
        <f>IFERROR(VLOOKUP(A254,MAYMAY2023,2,FALSE),0)</f>
        <v>157</v>
      </c>
      <c r="M254" s="6">
        <f>IFERROR(VLOOKUP(A254,JULY2022,2,FALSE),0)</f>
        <v>265</v>
      </c>
      <c r="N254" s="6">
        <f>IFERROR(VLOOKUP(A254,TWELVEMO,4,FALSE),0)</f>
        <v>918</v>
      </c>
      <c r="O254" s="6">
        <f>IFERROR(VLOOKUP(A254,JULY2023,4,FALSE),0)</f>
        <v>96</v>
      </c>
      <c r="P254" s="6">
        <f>IFERROR(VLOOKUP(A254,JUNE2023,4,FALSE),0)</f>
        <v>69</v>
      </c>
      <c r="Q254" s="6">
        <f>IFERROR(VLOOKUP(A254,MAYMAY2023,4,FALSE),0)</f>
        <v>130</v>
      </c>
      <c r="R254" s="6">
        <f>IFERROR(VLOOKUP(A254,JULY2022,4,FALSE),0)</f>
        <v>222</v>
      </c>
      <c r="S254" s="14">
        <f>E254/J254</f>
        <v>39.350806451612904</v>
      </c>
      <c r="T254" s="14">
        <f>H254/M254</f>
        <v>39.80958490566038</v>
      </c>
    </row>
    <row r="255" spans="1:20" x14ac:dyDescent="0.25">
      <c r="A255" s="8" t="s">
        <v>285</v>
      </c>
      <c r="B255" s="8" t="s">
        <v>32</v>
      </c>
      <c r="C255" s="12">
        <f>IFERROR(VLOOKUP(A255,TWELVEMO,12,FALSE),0)</f>
        <v>391</v>
      </c>
      <c r="D255" s="7">
        <f>IFERROR(VLOOKUP(A255,TWELVEMO,11,FALSE),0)</f>
        <v>2392.9499999999998</v>
      </c>
      <c r="E255" s="7">
        <f>IFERROR(VLOOKUP(A255,JULY2023,11,FALSE),0)</f>
        <v>147.91999999999999</v>
      </c>
      <c r="F255" s="7">
        <f>IFERROR(VLOOKUP(A255,JUNE2023,11,FALSE),0)</f>
        <v>215.88</v>
      </c>
      <c r="G255" s="7">
        <f>IFERROR(VLOOKUP(A255,MAYMAY2023,11,FALSE),0)</f>
        <v>101.94</v>
      </c>
      <c r="H255" s="7">
        <f>IFERROR(VLOOKUP(A255,JULY2022,11,FALSE),0)</f>
        <v>319.83999999999997</v>
      </c>
      <c r="I255" s="6">
        <f>IFERROR(VLOOKUP(A255,TWELVEMO,2,FALSE),0)</f>
        <v>63</v>
      </c>
      <c r="J255" s="6">
        <f>IFERROR(VLOOKUP(A255,JULY2023,2,FALSE),0)</f>
        <v>4</v>
      </c>
      <c r="K255" s="6">
        <f>IFERROR(VLOOKUP(A255,JUNE2023,2,FALSE),0)</f>
        <v>6</v>
      </c>
      <c r="L255" s="6">
        <f>IFERROR(VLOOKUP(A255,MAYMAY2023,2,FALSE),0)</f>
        <v>3</v>
      </c>
      <c r="M255" s="6">
        <f>IFERROR(VLOOKUP(A255,JULY2022,2,FALSE),0)</f>
        <v>8</v>
      </c>
      <c r="N255" s="6">
        <f>IFERROR(VLOOKUP(A255,TWELVEMO,4,FALSE),0)</f>
        <v>13</v>
      </c>
      <c r="O255" s="6">
        <f>IFERROR(VLOOKUP(A255,JULY2023,4,FALSE),0)</f>
        <v>0</v>
      </c>
      <c r="P255" s="6">
        <f>IFERROR(VLOOKUP(A255,JUNE2023,4,FALSE),0)</f>
        <v>0</v>
      </c>
      <c r="Q255" s="6">
        <f>IFERROR(VLOOKUP(A255,MAYMAY2023,4,FALSE),0)</f>
        <v>0</v>
      </c>
      <c r="R255" s="6">
        <f>IFERROR(VLOOKUP(A255,JULY2022,4,FALSE),0)</f>
        <v>4</v>
      </c>
      <c r="S255" s="14">
        <f>E255/J255</f>
        <v>36.979999999999997</v>
      </c>
      <c r="T255" s="14">
        <f>H255/M255</f>
        <v>39.979999999999997</v>
      </c>
    </row>
    <row r="256" spans="1:20" x14ac:dyDescent="0.25">
      <c r="A256" s="8" t="s">
        <v>286</v>
      </c>
      <c r="B256" s="8" t="s">
        <v>32</v>
      </c>
      <c r="C256" s="12">
        <f>IFERROR(VLOOKUP(A256,TWELVEMO,12,FALSE),0)</f>
        <v>666</v>
      </c>
      <c r="D256" s="7">
        <f>IFERROR(VLOOKUP(A256,TWELVEMO,11,FALSE),0)</f>
        <v>4713.7</v>
      </c>
      <c r="E256" s="7">
        <f>IFERROR(VLOOKUP(A256,JULY2023,11,FALSE),0)</f>
        <v>163.92</v>
      </c>
      <c r="F256" s="7">
        <f>IFERROR(VLOOKUP(A256,JUNE2023,11,FALSE),0)</f>
        <v>239.88</v>
      </c>
      <c r="G256" s="7">
        <f>IFERROR(VLOOKUP(A256,MAYMAY2023,11,FALSE),0)</f>
        <v>532.74</v>
      </c>
      <c r="H256" s="7">
        <f>IFERROR(VLOOKUP(A256,JULY2022,11,FALSE),0)</f>
        <v>1709.16</v>
      </c>
      <c r="I256" s="6">
        <f>IFERROR(VLOOKUP(A256,TWELVEMO,2,FALSE),0)</f>
        <v>115</v>
      </c>
      <c r="J256" s="6">
        <f>IFERROR(VLOOKUP(A256,JULY2023,2,FALSE),0)</f>
        <v>4</v>
      </c>
      <c r="K256" s="6">
        <f>IFERROR(VLOOKUP(A256,JUNE2023,2,FALSE),0)</f>
        <v>6</v>
      </c>
      <c r="L256" s="6">
        <f>IFERROR(VLOOKUP(A256,MAYMAY2023,2,FALSE),0)</f>
        <v>13</v>
      </c>
      <c r="M256" s="6">
        <f>IFERROR(VLOOKUP(A256,JULY2022,2,FALSE),0)</f>
        <v>42</v>
      </c>
      <c r="N256" s="6">
        <f>IFERROR(VLOOKUP(A256,TWELVEMO,4,FALSE),0)</f>
        <v>104</v>
      </c>
      <c r="O256" s="6">
        <f>IFERROR(VLOOKUP(A256,JULY2023,4,FALSE),0)</f>
        <v>3</v>
      </c>
      <c r="P256" s="6">
        <f>IFERROR(VLOOKUP(A256,JUNE2023,4,FALSE),0)</f>
        <v>4</v>
      </c>
      <c r="Q256" s="6">
        <f>IFERROR(VLOOKUP(A256,MAYMAY2023,4,FALSE),0)</f>
        <v>11</v>
      </c>
      <c r="R256" s="6">
        <f>IFERROR(VLOOKUP(A256,JULY2022,4,FALSE),0)</f>
        <v>40</v>
      </c>
      <c r="S256" s="14">
        <f>E256/J256</f>
        <v>40.98</v>
      </c>
      <c r="T256" s="14">
        <f>H256/M256</f>
        <v>40.694285714285719</v>
      </c>
    </row>
    <row r="257" spans="1:20" x14ac:dyDescent="0.25">
      <c r="A257" s="8" t="s">
        <v>287</v>
      </c>
      <c r="B257" s="8" t="s">
        <v>32</v>
      </c>
      <c r="C257" s="12">
        <f>IFERROR(VLOOKUP(A257,TWELVEMO,12,FALSE),0)</f>
        <v>93</v>
      </c>
      <c r="D257" s="7">
        <f>IFERROR(VLOOKUP(A257,TWELVEMO,11,FALSE),0)</f>
        <v>1087.48</v>
      </c>
      <c r="E257" s="7">
        <f>IFERROR(VLOOKUP(A257,JULY2023,11,FALSE),0)</f>
        <v>41.98</v>
      </c>
      <c r="F257" s="7">
        <f>IFERROR(VLOOKUP(A257,JUNE2023,11,FALSE),0)</f>
        <v>166.92</v>
      </c>
      <c r="G257" s="7">
        <f>IFERROR(VLOOKUP(A257,MAYMAY2023,11,FALSE),0)</f>
        <v>167.92</v>
      </c>
      <c r="H257" s="7">
        <f>IFERROR(VLOOKUP(A257,JULY2022,11,FALSE),0)</f>
        <v>82.96</v>
      </c>
      <c r="I257" s="6">
        <f>IFERROR(VLOOKUP(A257,TWELVEMO,2,FALSE),0)</f>
        <v>26</v>
      </c>
      <c r="J257" s="6">
        <f>IFERROR(VLOOKUP(A257,JULY2023,2,FALSE),0)</f>
        <v>1</v>
      </c>
      <c r="K257" s="6">
        <f>IFERROR(VLOOKUP(A257,JUNE2023,2,FALSE),0)</f>
        <v>4</v>
      </c>
      <c r="L257" s="6">
        <f>IFERROR(VLOOKUP(A257,MAYMAY2023,2,FALSE),0)</f>
        <v>4</v>
      </c>
      <c r="M257" s="6">
        <f>IFERROR(VLOOKUP(A257,JULY2022,2,FALSE),0)</f>
        <v>2</v>
      </c>
      <c r="N257" s="6">
        <f>IFERROR(VLOOKUP(A257,TWELVEMO,4,FALSE),0)</f>
        <v>0</v>
      </c>
      <c r="O257" s="6">
        <f>IFERROR(VLOOKUP(A257,JULY2023,4,FALSE),0)</f>
        <v>0</v>
      </c>
      <c r="P257" s="6">
        <f>IFERROR(VLOOKUP(A257,JUNE2023,4,FALSE),0)</f>
        <v>0</v>
      </c>
      <c r="Q257" s="6">
        <f>IFERROR(VLOOKUP(A257,MAYMAY2023,4,FALSE),0)</f>
        <v>0</v>
      </c>
      <c r="R257" s="6">
        <f>IFERROR(VLOOKUP(A257,JULY2022,4,FALSE),0)</f>
        <v>0</v>
      </c>
      <c r="S257" s="14">
        <f>E257/J257</f>
        <v>41.98</v>
      </c>
      <c r="T257" s="14">
        <f>H257/M257</f>
        <v>41.48</v>
      </c>
    </row>
    <row r="258" spans="1:20" x14ac:dyDescent="0.25">
      <c r="A258" s="8" t="s">
        <v>288</v>
      </c>
      <c r="B258" s="8" t="s">
        <v>32</v>
      </c>
      <c r="C258" s="12">
        <f>IFERROR(VLOOKUP(A258,TWELVEMO,12,FALSE),0)</f>
        <v>800</v>
      </c>
      <c r="D258" s="7">
        <f>IFERROR(VLOOKUP(A258,TWELVEMO,11,FALSE),0)</f>
        <v>1059.3800000000001</v>
      </c>
      <c r="E258" s="7">
        <f>IFERROR(VLOOKUP(A258,JULY2023,11,FALSE),0)</f>
        <v>30.98</v>
      </c>
      <c r="F258" s="7">
        <f>IFERROR(VLOOKUP(A258,JUNE2023,11,FALSE),0)</f>
        <v>125.94</v>
      </c>
      <c r="G258" s="7">
        <f>IFERROR(VLOOKUP(A258,MAYMAY2023,11,FALSE),0)</f>
        <v>41.98</v>
      </c>
      <c r="H258" s="7">
        <f>IFERROR(VLOOKUP(A258,JULY2022,11,FALSE),0)</f>
        <v>125.94</v>
      </c>
      <c r="I258" s="6">
        <f>IFERROR(VLOOKUP(A258,TWELVEMO,2,FALSE),0)</f>
        <v>31</v>
      </c>
      <c r="J258" s="6">
        <f>IFERROR(VLOOKUP(A258,JULY2023,2,FALSE),0)</f>
        <v>1</v>
      </c>
      <c r="K258" s="6">
        <f>IFERROR(VLOOKUP(A258,JUNE2023,2,FALSE),0)</f>
        <v>3</v>
      </c>
      <c r="L258" s="6">
        <f>IFERROR(VLOOKUP(A258,MAYMAY2023,2,FALSE),0)</f>
        <v>1</v>
      </c>
      <c r="M258" s="6">
        <f>IFERROR(VLOOKUP(A258,JULY2022,2,FALSE),0)</f>
        <v>3</v>
      </c>
      <c r="N258" s="6">
        <f>IFERROR(VLOOKUP(A258,TWELVEMO,4,FALSE),0)</f>
        <v>0</v>
      </c>
      <c r="O258" s="6">
        <f>IFERROR(VLOOKUP(A258,JULY2023,4,FALSE),0)</f>
        <v>0</v>
      </c>
      <c r="P258" s="6">
        <f>IFERROR(VLOOKUP(A258,JUNE2023,4,FALSE),0)</f>
        <v>0</v>
      </c>
      <c r="Q258" s="6">
        <f>IFERROR(VLOOKUP(A258,MAYMAY2023,4,FALSE),0)</f>
        <v>0</v>
      </c>
      <c r="R258" s="6">
        <f>IFERROR(VLOOKUP(A258,JULY2022,4,FALSE),0)</f>
        <v>0</v>
      </c>
      <c r="S258" s="14">
        <f>E258/J258</f>
        <v>30.98</v>
      </c>
      <c r="T258" s="14">
        <f>H258/M258</f>
        <v>41.98</v>
      </c>
    </row>
    <row r="259" spans="1:20" x14ac:dyDescent="0.25">
      <c r="A259" s="8" t="s">
        <v>289</v>
      </c>
      <c r="B259" s="8" t="s">
        <v>32</v>
      </c>
      <c r="C259" s="12">
        <f>IFERROR(VLOOKUP(A259,TWELVEMO,12,FALSE),0)</f>
        <v>125</v>
      </c>
      <c r="D259" s="7">
        <f>IFERROR(VLOOKUP(A259,TWELVEMO,11,FALSE),0)</f>
        <v>1554.24</v>
      </c>
      <c r="E259" s="7">
        <f>IFERROR(VLOOKUP(A259,JULY2023,11,FALSE),0)</f>
        <v>93.96</v>
      </c>
      <c r="F259" s="7">
        <f>IFERROR(VLOOKUP(A259,JUNE2023,11,FALSE),0)</f>
        <v>46.98</v>
      </c>
      <c r="G259" s="7">
        <f>IFERROR(VLOOKUP(A259,MAYMAY2023,11,FALSE),0)</f>
        <v>46.98</v>
      </c>
      <c r="H259" s="7">
        <f>IFERROR(VLOOKUP(A259,JULY2022,11,FALSE),0)</f>
        <v>129.94</v>
      </c>
      <c r="I259" s="6">
        <f>IFERROR(VLOOKUP(A259,TWELVEMO,2,FALSE),0)</f>
        <v>38</v>
      </c>
      <c r="J259" s="6">
        <f>IFERROR(VLOOKUP(A259,JULY2023,2,FALSE),0)</f>
        <v>2</v>
      </c>
      <c r="K259" s="6">
        <f>IFERROR(VLOOKUP(A259,JUNE2023,2,FALSE),0)</f>
        <v>1</v>
      </c>
      <c r="L259" s="6">
        <f>IFERROR(VLOOKUP(A259,MAYMAY2023,2,FALSE),0)</f>
        <v>1</v>
      </c>
      <c r="M259" s="6">
        <f>IFERROR(VLOOKUP(A259,JULY2022,2,FALSE),0)</f>
        <v>3</v>
      </c>
      <c r="N259" s="6">
        <f>IFERROR(VLOOKUP(A259,TWELVEMO,4,FALSE),0)</f>
        <v>0</v>
      </c>
      <c r="O259" s="6">
        <f>IFERROR(VLOOKUP(A259,JULY2023,4,FALSE),0)</f>
        <v>0</v>
      </c>
      <c r="P259" s="6">
        <f>IFERROR(VLOOKUP(A259,JUNE2023,4,FALSE),0)</f>
        <v>0</v>
      </c>
      <c r="Q259" s="6">
        <f>IFERROR(VLOOKUP(A259,MAYMAY2023,4,FALSE),0)</f>
        <v>0</v>
      </c>
      <c r="R259" s="6">
        <f>IFERROR(VLOOKUP(A259,JULY2022,4,FALSE),0)</f>
        <v>0</v>
      </c>
      <c r="S259" s="14">
        <f>E259/J259</f>
        <v>46.98</v>
      </c>
      <c r="T259" s="14">
        <f>H259/M259</f>
        <v>43.313333333333333</v>
      </c>
    </row>
    <row r="260" spans="1:20" x14ac:dyDescent="0.25">
      <c r="A260" s="8" t="s">
        <v>290</v>
      </c>
      <c r="B260" s="8" t="s">
        <v>32</v>
      </c>
      <c r="C260" s="12">
        <f>IFERROR(VLOOKUP(A260,TWELVEMO,12,FALSE),0)</f>
        <v>435</v>
      </c>
      <c r="D260" s="7">
        <f>IFERROR(VLOOKUP(A260,TWELVEMO,11,FALSE),0)</f>
        <v>205.63</v>
      </c>
      <c r="E260" s="7">
        <f>IFERROR(VLOOKUP(A260,JULY2023,11,FALSE),0)</f>
        <v>45.9</v>
      </c>
      <c r="F260" s="7">
        <f>IFERROR(VLOOKUP(A260,JUNE2023,11,FALSE),0)</f>
        <v>45.9</v>
      </c>
      <c r="G260" s="7">
        <f>IFERROR(VLOOKUP(A260,MAYMAY2023,11,FALSE),0)</f>
        <v>22.95</v>
      </c>
      <c r="H260" s="7">
        <f>IFERROR(VLOOKUP(A260,JULY2022,11,FALSE),0)</f>
        <v>89.96</v>
      </c>
      <c r="I260" s="6">
        <f>IFERROR(VLOOKUP(A260,TWELVEMO,2,FALSE),0)</f>
        <v>8</v>
      </c>
      <c r="J260" s="6">
        <f>IFERROR(VLOOKUP(A260,JULY2023,2,FALSE),0)</f>
        <v>2</v>
      </c>
      <c r="K260" s="6">
        <f>IFERROR(VLOOKUP(A260,JUNE2023,2,FALSE),0)</f>
        <v>2</v>
      </c>
      <c r="L260" s="6">
        <f>IFERROR(VLOOKUP(A260,MAYMAY2023,2,FALSE),0)</f>
        <v>1</v>
      </c>
      <c r="M260" s="6">
        <f>IFERROR(VLOOKUP(A260,JULY2022,2,FALSE),0)</f>
        <v>2</v>
      </c>
      <c r="N260" s="6">
        <f>IFERROR(VLOOKUP(A260,TWELVEMO,4,FALSE),0)</f>
        <v>1</v>
      </c>
      <c r="O260" s="6">
        <f>IFERROR(VLOOKUP(A260,JULY2023,4,FALSE),0)</f>
        <v>0</v>
      </c>
      <c r="P260" s="6">
        <f>IFERROR(VLOOKUP(A260,JUNE2023,4,FALSE),0)</f>
        <v>0</v>
      </c>
      <c r="Q260" s="6">
        <f>IFERROR(VLOOKUP(A260,MAYMAY2023,4,FALSE),0)</f>
        <v>0</v>
      </c>
      <c r="R260" s="6">
        <f>IFERROR(VLOOKUP(A260,JULY2022,4,FALSE),0)</f>
        <v>2</v>
      </c>
      <c r="S260" s="14">
        <f>E260/J260</f>
        <v>22.95</v>
      </c>
      <c r="T260" s="14">
        <f>H260/M260</f>
        <v>44.98</v>
      </c>
    </row>
    <row r="261" spans="1:20" x14ac:dyDescent="0.25">
      <c r="A261" s="8" t="s">
        <v>291</v>
      </c>
      <c r="B261" s="8" t="s">
        <v>32</v>
      </c>
      <c r="C261" s="12">
        <f>IFERROR(VLOOKUP(A261,TWELVEMO,12,FALSE),0)</f>
        <v>137</v>
      </c>
      <c r="D261" s="7">
        <f>IFERROR(VLOOKUP(A261,TWELVEMO,11,FALSE),0)</f>
        <v>643.72</v>
      </c>
      <c r="E261" s="7">
        <f>IFERROR(VLOOKUP(A261,JULY2023,11,FALSE),0)</f>
        <v>91.96</v>
      </c>
      <c r="F261" s="7">
        <f>IFERROR(VLOOKUP(A261,JUNE2023,11,FALSE),0)</f>
        <v>0</v>
      </c>
      <c r="G261" s="7">
        <f>IFERROR(VLOOKUP(A261,MAYMAY2023,11,FALSE),0)</f>
        <v>91.96</v>
      </c>
      <c r="H261" s="7">
        <f>IFERROR(VLOOKUP(A261,JULY2022,11,FALSE),0)</f>
        <v>45.98</v>
      </c>
      <c r="I261" s="6">
        <f>IFERROR(VLOOKUP(A261,TWELVEMO,2,FALSE),0)</f>
        <v>14</v>
      </c>
      <c r="J261" s="6">
        <f>IFERROR(VLOOKUP(A261,JULY2023,2,FALSE),0)</f>
        <v>2</v>
      </c>
      <c r="K261" s="6">
        <f>IFERROR(VLOOKUP(A261,JUNE2023,2,FALSE),0)</f>
        <v>0</v>
      </c>
      <c r="L261" s="6">
        <f>IFERROR(VLOOKUP(A261,MAYMAY2023,2,FALSE),0)</f>
        <v>2</v>
      </c>
      <c r="M261" s="6">
        <f>IFERROR(VLOOKUP(A261,JULY2022,2,FALSE),0)</f>
        <v>1</v>
      </c>
      <c r="N261" s="6">
        <f>IFERROR(VLOOKUP(A261,TWELVEMO,4,FALSE),0)</f>
        <v>0</v>
      </c>
      <c r="O261" s="6">
        <f>IFERROR(VLOOKUP(A261,JULY2023,4,FALSE),0)</f>
        <v>0</v>
      </c>
      <c r="P261" s="6">
        <f>IFERROR(VLOOKUP(A261,JUNE2023,4,FALSE),0)</f>
        <v>0</v>
      </c>
      <c r="Q261" s="6">
        <f>IFERROR(VLOOKUP(A261,MAYMAY2023,4,FALSE),0)</f>
        <v>0</v>
      </c>
      <c r="R261" s="6">
        <f>IFERROR(VLOOKUP(A261,JULY2022,4,FALSE),0)</f>
        <v>0</v>
      </c>
      <c r="S261" s="14">
        <f>E261/J261</f>
        <v>45.98</v>
      </c>
      <c r="T261" s="14">
        <f>H261/M261</f>
        <v>45.98</v>
      </c>
    </row>
    <row r="262" spans="1:20" x14ac:dyDescent="0.25">
      <c r="A262" s="8" t="s">
        <v>292</v>
      </c>
      <c r="B262" s="8" t="s">
        <v>32</v>
      </c>
      <c r="C262" s="12">
        <f>IFERROR(VLOOKUP(A262,TWELVEMO,12,FALSE),0)</f>
        <v>431</v>
      </c>
      <c r="D262" s="7">
        <f>IFERROR(VLOOKUP(A262,TWELVEMO,11,FALSE),0)</f>
        <v>1134.54</v>
      </c>
      <c r="E262" s="7">
        <f>IFERROR(VLOOKUP(A262,JULY2023,11,FALSE),0)</f>
        <v>95.96</v>
      </c>
      <c r="F262" s="7">
        <f>IFERROR(VLOOKUP(A262,JUNE2023,11,FALSE),0)</f>
        <v>156.94</v>
      </c>
      <c r="G262" s="7">
        <f>IFERROR(VLOOKUP(A262,MAYMAY2023,11,FALSE),0)</f>
        <v>48.98</v>
      </c>
      <c r="H262" s="7">
        <f>IFERROR(VLOOKUP(A262,JULY2022,11,FALSE),0)</f>
        <v>93.97</v>
      </c>
      <c r="I262" s="6">
        <f>IFERROR(VLOOKUP(A262,TWELVEMO,2,FALSE),0)</f>
        <v>23</v>
      </c>
      <c r="J262" s="6">
        <f>IFERROR(VLOOKUP(A262,JULY2023,2,FALSE),0)</f>
        <v>2</v>
      </c>
      <c r="K262" s="6">
        <f>IFERROR(VLOOKUP(A262,JUNE2023,2,FALSE),0)</f>
        <v>3</v>
      </c>
      <c r="L262" s="6">
        <f>IFERROR(VLOOKUP(A262,MAYMAY2023,2,FALSE),0)</f>
        <v>1</v>
      </c>
      <c r="M262" s="6">
        <f>IFERROR(VLOOKUP(A262,JULY2022,2,FALSE),0)</f>
        <v>2</v>
      </c>
      <c r="N262" s="6">
        <f>IFERROR(VLOOKUP(A262,TWELVEMO,4,FALSE),0)</f>
        <v>6</v>
      </c>
      <c r="O262" s="6">
        <f>IFERROR(VLOOKUP(A262,JULY2023,4,FALSE),0)</f>
        <v>0</v>
      </c>
      <c r="P262" s="6">
        <f>IFERROR(VLOOKUP(A262,JUNE2023,4,FALSE),0)</f>
        <v>0</v>
      </c>
      <c r="Q262" s="6">
        <f>IFERROR(VLOOKUP(A262,MAYMAY2023,4,FALSE),0)</f>
        <v>1</v>
      </c>
      <c r="R262" s="6">
        <f>IFERROR(VLOOKUP(A262,JULY2022,4,FALSE),0)</f>
        <v>1</v>
      </c>
      <c r="S262" s="14">
        <f>E262/J262</f>
        <v>47.98</v>
      </c>
      <c r="T262" s="14">
        <f>H262/M262</f>
        <v>46.984999999999999</v>
      </c>
    </row>
    <row r="263" spans="1:20" x14ac:dyDescent="0.25">
      <c r="A263" s="8" t="s">
        <v>293</v>
      </c>
      <c r="B263" s="8" t="s">
        <v>32</v>
      </c>
      <c r="C263" s="12">
        <f>IFERROR(VLOOKUP(A263,TWELVEMO,12,FALSE),0)</f>
        <v>178</v>
      </c>
      <c r="D263" s="7">
        <f>IFERROR(VLOOKUP(A263,TWELVEMO,11,FALSE),0)</f>
        <v>2130.8200000000002</v>
      </c>
      <c r="E263" s="7">
        <f>IFERROR(VLOOKUP(A263,JULY2023,11,FALSE),0)</f>
        <v>194.94</v>
      </c>
      <c r="F263" s="7">
        <f>IFERROR(VLOOKUP(A263,JUNE2023,11,FALSE),0)</f>
        <v>121.96</v>
      </c>
      <c r="G263" s="7">
        <f>IFERROR(VLOOKUP(A263,MAYMAY2023,11,FALSE),0)</f>
        <v>375.38</v>
      </c>
      <c r="H263" s="7">
        <f>IFERROR(VLOOKUP(A263,JULY2022,11,FALSE),0)</f>
        <v>641.79999999999995</v>
      </c>
      <c r="I263" s="6">
        <f>IFERROR(VLOOKUP(A263,TWELVEMO,2,FALSE),0)</f>
        <v>36</v>
      </c>
      <c r="J263" s="6">
        <f>IFERROR(VLOOKUP(A263,JULY2023,2,FALSE),0)</f>
        <v>3</v>
      </c>
      <c r="K263" s="6">
        <f>IFERROR(VLOOKUP(A263,JUNE2023,2,FALSE),0)</f>
        <v>2</v>
      </c>
      <c r="L263" s="6">
        <f>IFERROR(VLOOKUP(A263,MAYMAY2023,2,FALSE),0)</f>
        <v>6</v>
      </c>
      <c r="M263" s="6">
        <f>IFERROR(VLOOKUP(A263,JULY2022,2,FALSE),0)</f>
        <v>13</v>
      </c>
      <c r="N263" s="6">
        <f>IFERROR(VLOOKUP(A263,TWELVEMO,4,FALSE),0)</f>
        <v>0</v>
      </c>
      <c r="O263" s="6">
        <f>IFERROR(VLOOKUP(A263,JULY2023,4,FALSE),0)</f>
        <v>0</v>
      </c>
      <c r="P263" s="6">
        <f>IFERROR(VLOOKUP(A263,JUNE2023,4,FALSE),0)</f>
        <v>0</v>
      </c>
      <c r="Q263" s="6">
        <f>IFERROR(VLOOKUP(A263,MAYMAY2023,4,FALSE),0)</f>
        <v>0</v>
      </c>
      <c r="R263" s="6">
        <f>IFERROR(VLOOKUP(A263,JULY2022,4,FALSE),0)</f>
        <v>0</v>
      </c>
      <c r="S263" s="14">
        <f>E263/J263</f>
        <v>64.98</v>
      </c>
      <c r="T263" s="14">
        <f>H263/M263</f>
        <v>49.369230769230768</v>
      </c>
    </row>
    <row r="264" spans="1:20" x14ac:dyDescent="0.25">
      <c r="A264" s="8" t="s">
        <v>294</v>
      </c>
      <c r="B264" s="8" t="s">
        <v>32</v>
      </c>
      <c r="C264" s="12">
        <f>IFERROR(VLOOKUP(A264,TWELVEMO,12,FALSE),0)</f>
        <v>190</v>
      </c>
      <c r="D264" s="7">
        <f>IFERROR(VLOOKUP(A264,TWELVEMO,11,FALSE),0)</f>
        <v>1699.32</v>
      </c>
      <c r="E264" s="7">
        <f>IFERROR(VLOOKUP(A264,JULY2023,11,FALSE),0)</f>
        <v>99.96</v>
      </c>
      <c r="F264" s="7">
        <f>IFERROR(VLOOKUP(A264,JUNE2023,11,FALSE),0)</f>
        <v>99.96</v>
      </c>
      <c r="G264" s="7">
        <f>IFERROR(VLOOKUP(A264,MAYMAY2023,11,FALSE),0)</f>
        <v>99.96</v>
      </c>
      <c r="H264" s="7">
        <f>IFERROR(VLOOKUP(A264,JULY2022,11,FALSE),0)</f>
        <v>49.98</v>
      </c>
      <c r="I264" s="6">
        <f>IFERROR(VLOOKUP(A264,TWELVEMO,2,FALSE),0)</f>
        <v>34</v>
      </c>
      <c r="J264" s="6">
        <f>IFERROR(VLOOKUP(A264,JULY2023,2,FALSE),0)</f>
        <v>2</v>
      </c>
      <c r="K264" s="6">
        <f>IFERROR(VLOOKUP(A264,JUNE2023,2,FALSE),0)</f>
        <v>2</v>
      </c>
      <c r="L264" s="6">
        <f>IFERROR(VLOOKUP(A264,MAYMAY2023,2,FALSE),0)</f>
        <v>2</v>
      </c>
      <c r="M264" s="6">
        <f>IFERROR(VLOOKUP(A264,JULY2022,2,FALSE),0)</f>
        <v>1</v>
      </c>
      <c r="N264" s="6">
        <f>IFERROR(VLOOKUP(A264,TWELVEMO,4,FALSE),0)</f>
        <v>0</v>
      </c>
      <c r="O264" s="6">
        <f>IFERROR(VLOOKUP(A264,JULY2023,4,FALSE),0)</f>
        <v>0</v>
      </c>
      <c r="P264" s="6">
        <f>IFERROR(VLOOKUP(A264,JUNE2023,4,FALSE),0)</f>
        <v>0</v>
      </c>
      <c r="Q264" s="6">
        <f>IFERROR(VLOOKUP(A264,MAYMAY2023,4,FALSE),0)</f>
        <v>0</v>
      </c>
      <c r="R264" s="6">
        <f>IFERROR(VLOOKUP(A264,JULY2022,4,FALSE),0)</f>
        <v>0</v>
      </c>
      <c r="S264" s="14">
        <f>E264/J264</f>
        <v>49.98</v>
      </c>
      <c r="T264" s="14">
        <f>H264/M264</f>
        <v>49.98</v>
      </c>
    </row>
    <row r="265" spans="1:20" x14ac:dyDescent="0.25">
      <c r="A265" s="8" t="s">
        <v>295</v>
      </c>
      <c r="B265" s="8" t="s">
        <v>32</v>
      </c>
      <c r="C265" s="12">
        <f>IFERROR(VLOOKUP(A265,TWELVEMO,12,FALSE),0)</f>
        <v>288</v>
      </c>
      <c r="D265" s="7">
        <f>IFERROR(VLOOKUP(A265,TWELVEMO,11,FALSE),0)</f>
        <v>108735.88</v>
      </c>
      <c r="E265" s="7">
        <f>IFERROR(VLOOKUP(A265,JULY2023,11,FALSE),0)</f>
        <v>8796.18</v>
      </c>
      <c r="F265" s="7">
        <f>IFERROR(VLOOKUP(A265,JUNE2023,11,FALSE),0)</f>
        <v>10594.98</v>
      </c>
      <c r="G265" s="7">
        <f>IFERROR(VLOOKUP(A265,MAYMAY2023,11,FALSE),0)</f>
        <v>11952.56</v>
      </c>
      <c r="H265" s="7">
        <f>IFERROR(VLOOKUP(A265,JULY2022,11,FALSE),0)</f>
        <v>11053.04</v>
      </c>
      <c r="I265" s="6">
        <f>IFERROR(VLOOKUP(A265,TWELVEMO,2,FALSE),0)</f>
        <v>2186</v>
      </c>
      <c r="J265" s="6">
        <f>IFERROR(VLOOKUP(A265,JULY2023,2,FALSE),0)</f>
        <v>176</v>
      </c>
      <c r="K265" s="6">
        <f>IFERROR(VLOOKUP(A265,JUNE2023,2,FALSE),0)</f>
        <v>213</v>
      </c>
      <c r="L265" s="6">
        <f>IFERROR(VLOOKUP(A265,MAYMAY2023,2,FALSE),0)</f>
        <v>239</v>
      </c>
      <c r="M265" s="6">
        <f>IFERROR(VLOOKUP(A265,JULY2022,2,FALSE),0)</f>
        <v>221</v>
      </c>
      <c r="N265" s="6">
        <f>IFERROR(VLOOKUP(A265,TWELVEMO,4,FALSE),0)</f>
        <v>1842</v>
      </c>
      <c r="O265" s="6">
        <f>IFERROR(VLOOKUP(A265,JULY2023,4,FALSE),0)</f>
        <v>149</v>
      </c>
      <c r="P265" s="6">
        <f>IFERROR(VLOOKUP(A265,JUNE2023,4,FALSE),0)</f>
        <v>170</v>
      </c>
      <c r="Q265" s="6">
        <f>IFERROR(VLOOKUP(A265,MAYMAY2023,4,FALSE),0)</f>
        <v>164</v>
      </c>
      <c r="R265" s="6">
        <f>IFERROR(VLOOKUP(A265,JULY2022,4,FALSE),0)</f>
        <v>209</v>
      </c>
      <c r="S265" s="14">
        <f>E265/J265</f>
        <v>49.978295454545453</v>
      </c>
      <c r="T265" s="14">
        <f>H265/M265</f>
        <v>50.0137556561086</v>
      </c>
    </row>
    <row r="266" spans="1:20" x14ac:dyDescent="0.25">
      <c r="A266" s="8" t="s">
        <v>296</v>
      </c>
      <c r="B266" s="8" t="s">
        <v>32</v>
      </c>
      <c r="C266" s="12">
        <f>IFERROR(VLOOKUP(A266,TWELVEMO,12,FALSE),0)</f>
        <v>500</v>
      </c>
      <c r="D266" s="7">
        <f>IFERROR(VLOOKUP(A266,TWELVEMO,11,FALSE),0)</f>
        <v>987.62</v>
      </c>
      <c r="E266" s="7">
        <f>IFERROR(VLOOKUP(A266,JULY2023,11,FALSE),0)</f>
        <v>51.98</v>
      </c>
      <c r="F266" s="7">
        <f>IFERROR(VLOOKUP(A266,JUNE2023,11,FALSE),0)</f>
        <v>103.96</v>
      </c>
      <c r="G266" s="7">
        <f>IFERROR(VLOOKUP(A266,MAYMAY2023,11,FALSE),0)</f>
        <v>0</v>
      </c>
      <c r="H266" s="7">
        <f>IFERROR(VLOOKUP(A266,JULY2022,11,FALSE),0)</f>
        <v>311.88</v>
      </c>
      <c r="I266" s="6">
        <f>IFERROR(VLOOKUP(A266,TWELVEMO,2,FALSE),0)</f>
        <v>20</v>
      </c>
      <c r="J266" s="6">
        <f>IFERROR(VLOOKUP(A266,JULY2023,2,FALSE),0)</f>
        <v>1</v>
      </c>
      <c r="K266" s="6">
        <f>IFERROR(VLOOKUP(A266,JUNE2023,2,FALSE),0)</f>
        <v>2</v>
      </c>
      <c r="L266" s="6">
        <f>IFERROR(VLOOKUP(A266,MAYMAY2023,2,FALSE),0)</f>
        <v>0</v>
      </c>
      <c r="M266" s="6">
        <f>IFERROR(VLOOKUP(A266,JULY2022,2,FALSE),0)</f>
        <v>6</v>
      </c>
      <c r="N266" s="6">
        <f>IFERROR(VLOOKUP(A266,TWELVEMO,4,FALSE),0)</f>
        <v>0</v>
      </c>
      <c r="O266" s="6">
        <f>IFERROR(VLOOKUP(A266,JULY2023,4,FALSE),0)</f>
        <v>0</v>
      </c>
      <c r="P266" s="6">
        <f>IFERROR(VLOOKUP(A266,JUNE2023,4,FALSE),0)</f>
        <v>0</v>
      </c>
      <c r="Q266" s="6">
        <f>IFERROR(VLOOKUP(A266,MAYMAY2023,4,FALSE),0)</f>
        <v>0</v>
      </c>
      <c r="R266" s="6">
        <f>IFERROR(VLOOKUP(A266,JULY2022,4,FALSE),0)</f>
        <v>0</v>
      </c>
      <c r="S266" s="14">
        <f>E266/J266</f>
        <v>51.98</v>
      </c>
      <c r="T266" s="14">
        <f>H266/M266</f>
        <v>51.98</v>
      </c>
    </row>
    <row r="267" spans="1:20" x14ac:dyDescent="0.25">
      <c r="A267" s="8" t="s">
        <v>297</v>
      </c>
      <c r="B267" s="8" t="s">
        <v>32</v>
      </c>
      <c r="C267" s="12">
        <f>IFERROR(VLOOKUP(A267,TWELVEMO,12,FALSE),0)</f>
        <v>231</v>
      </c>
      <c r="D267" s="7">
        <f>IFERROR(VLOOKUP(A267,TWELVEMO,11,FALSE),0)</f>
        <v>3430.04</v>
      </c>
      <c r="E267" s="7">
        <f>IFERROR(VLOOKUP(A267,JULY2023,11,FALSE),0)</f>
        <v>365.9</v>
      </c>
      <c r="F267" s="7">
        <f>IFERROR(VLOOKUP(A267,JUNE2023,11,FALSE),0)</f>
        <v>425.88</v>
      </c>
      <c r="G267" s="7">
        <f>IFERROR(VLOOKUP(A267,MAYMAY2023,11,FALSE),0)</f>
        <v>436.88</v>
      </c>
      <c r="H267" s="7">
        <f>IFERROR(VLOOKUP(A267,JULY2022,11,FALSE),0)</f>
        <v>212.94</v>
      </c>
      <c r="I267" s="6">
        <f>IFERROR(VLOOKUP(A267,TWELVEMO,2,FALSE),0)</f>
        <v>49</v>
      </c>
      <c r="J267" s="6">
        <f>IFERROR(VLOOKUP(A267,JULY2023,2,FALSE),0)</f>
        <v>5</v>
      </c>
      <c r="K267" s="6">
        <f>IFERROR(VLOOKUP(A267,JUNE2023,2,FALSE),0)</f>
        <v>6</v>
      </c>
      <c r="L267" s="6">
        <f>IFERROR(VLOOKUP(A267,MAYMAY2023,2,FALSE),0)</f>
        <v>6</v>
      </c>
      <c r="M267" s="6">
        <f>IFERROR(VLOOKUP(A267,JULY2022,2,FALSE),0)</f>
        <v>4</v>
      </c>
      <c r="N267" s="6">
        <f>IFERROR(VLOOKUP(A267,TWELVEMO,4,FALSE),0)</f>
        <v>19</v>
      </c>
      <c r="O267" s="6">
        <f>IFERROR(VLOOKUP(A267,JULY2023,4,FALSE),0)</f>
        <v>0</v>
      </c>
      <c r="P267" s="6">
        <f>IFERROR(VLOOKUP(A267,JUNE2023,4,FALSE),0)</f>
        <v>0</v>
      </c>
      <c r="Q267" s="6">
        <f>IFERROR(VLOOKUP(A267,MAYMAY2023,4,FALSE),0)</f>
        <v>0</v>
      </c>
      <c r="R267" s="6">
        <f>IFERROR(VLOOKUP(A267,JULY2022,4,FALSE),0)</f>
        <v>3</v>
      </c>
      <c r="S267" s="14">
        <f>E267/J267</f>
        <v>73.179999999999993</v>
      </c>
      <c r="T267" s="14">
        <f>H267/M267</f>
        <v>53.234999999999999</v>
      </c>
    </row>
    <row r="268" spans="1:20" x14ac:dyDescent="0.25">
      <c r="A268" s="8" t="s">
        <v>298</v>
      </c>
      <c r="B268" s="8" t="s">
        <v>32</v>
      </c>
      <c r="C268" s="12">
        <f>IFERROR(VLOOKUP(A268,TWELVEMO,12,FALSE),0)</f>
        <v>4154</v>
      </c>
      <c r="D268" s="7">
        <f>IFERROR(VLOOKUP(A268,TWELVEMO,11,FALSE),0)</f>
        <v>1264.54</v>
      </c>
      <c r="E268" s="7">
        <f>IFERROR(VLOOKUP(A268,JULY2023,11,FALSE),0)</f>
        <v>164.94</v>
      </c>
      <c r="F268" s="7">
        <f>IFERROR(VLOOKUP(A268,JUNE2023,11,FALSE),0)</f>
        <v>109.96</v>
      </c>
      <c r="G268" s="7">
        <f>IFERROR(VLOOKUP(A268,MAYMAY2023,11,FALSE),0)</f>
        <v>0</v>
      </c>
      <c r="H268" s="7">
        <f>IFERROR(VLOOKUP(A268,JULY2022,11,FALSE),0)</f>
        <v>54.98</v>
      </c>
      <c r="I268" s="6">
        <f>IFERROR(VLOOKUP(A268,TWELVEMO,2,FALSE),0)</f>
        <v>23</v>
      </c>
      <c r="J268" s="6">
        <f>IFERROR(VLOOKUP(A268,JULY2023,2,FALSE),0)</f>
        <v>3</v>
      </c>
      <c r="K268" s="6">
        <f>IFERROR(VLOOKUP(A268,JUNE2023,2,FALSE),0)</f>
        <v>2</v>
      </c>
      <c r="L268" s="6">
        <f>IFERROR(VLOOKUP(A268,MAYMAY2023,2,FALSE),0)</f>
        <v>0</v>
      </c>
      <c r="M268" s="6">
        <f>IFERROR(VLOOKUP(A268,JULY2022,2,FALSE),0)</f>
        <v>1</v>
      </c>
      <c r="N268" s="6">
        <f>IFERROR(VLOOKUP(A268,TWELVEMO,4,FALSE),0)</f>
        <v>0</v>
      </c>
      <c r="O268" s="6">
        <f>IFERROR(VLOOKUP(A268,JULY2023,4,FALSE),0)</f>
        <v>0</v>
      </c>
      <c r="P268" s="6">
        <f>IFERROR(VLOOKUP(A268,JUNE2023,4,FALSE),0)</f>
        <v>0</v>
      </c>
      <c r="Q268" s="6">
        <f>IFERROR(VLOOKUP(A268,MAYMAY2023,4,FALSE),0)</f>
        <v>0</v>
      </c>
      <c r="R268" s="6">
        <f>IFERROR(VLOOKUP(A268,JULY2022,4,FALSE),0)</f>
        <v>0</v>
      </c>
      <c r="S268" s="14">
        <f>E268/J268</f>
        <v>54.98</v>
      </c>
      <c r="T268" s="14">
        <f>H268/M268</f>
        <v>54.98</v>
      </c>
    </row>
    <row r="269" spans="1:20" x14ac:dyDescent="0.25">
      <c r="A269" s="8" t="s">
        <v>299</v>
      </c>
      <c r="B269" s="8" t="s">
        <v>32</v>
      </c>
      <c r="C269" s="12">
        <f>IFERROR(VLOOKUP(A269,TWELVEMO,12,FALSE),0)</f>
        <v>488</v>
      </c>
      <c r="D269" s="7">
        <f>IFERROR(VLOOKUP(A269,TWELVEMO,11,FALSE),0)</f>
        <v>3956.52</v>
      </c>
      <c r="E269" s="7">
        <f>IFERROR(VLOOKUP(A269,JULY2023,11,FALSE),0)</f>
        <v>228.92</v>
      </c>
      <c r="F269" s="7">
        <f>IFERROR(VLOOKUP(A269,JUNE2023,11,FALSE),0)</f>
        <v>577.79999999999995</v>
      </c>
      <c r="G269" s="7">
        <f>IFERROR(VLOOKUP(A269,MAYMAY2023,11,FALSE),0)</f>
        <v>435.84</v>
      </c>
      <c r="H269" s="7">
        <f>IFERROR(VLOOKUP(A269,JULY2022,11,FALSE),0)</f>
        <v>446.84</v>
      </c>
      <c r="I269" s="6">
        <f>IFERROR(VLOOKUP(A269,TWELVEMO,2,FALSE),0)</f>
        <v>74</v>
      </c>
      <c r="J269" s="6">
        <f>IFERROR(VLOOKUP(A269,JULY2023,2,FALSE),0)</f>
        <v>4</v>
      </c>
      <c r="K269" s="6">
        <f>IFERROR(VLOOKUP(A269,JUNE2023,2,FALSE),0)</f>
        <v>10</v>
      </c>
      <c r="L269" s="6">
        <f>IFERROR(VLOOKUP(A269,MAYMAY2023,2,FALSE),0)</f>
        <v>8</v>
      </c>
      <c r="M269" s="6">
        <f>IFERROR(VLOOKUP(A269,JULY2022,2,FALSE),0)</f>
        <v>8</v>
      </c>
      <c r="N269" s="6">
        <f>IFERROR(VLOOKUP(A269,TWELVEMO,4,FALSE),0)</f>
        <v>0</v>
      </c>
      <c r="O269" s="6">
        <f>IFERROR(VLOOKUP(A269,JULY2023,4,FALSE),0)</f>
        <v>0</v>
      </c>
      <c r="P269" s="6">
        <f>IFERROR(VLOOKUP(A269,JUNE2023,4,FALSE),0)</f>
        <v>0</v>
      </c>
      <c r="Q269" s="6">
        <f>IFERROR(VLOOKUP(A269,MAYMAY2023,4,FALSE),0)</f>
        <v>0</v>
      </c>
      <c r="R269" s="6">
        <f>IFERROR(VLOOKUP(A269,JULY2022,4,FALSE),0)</f>
        <v>0</v>
      </c>
      <c r="S269" s="14">
        <f>E269/J269</f>
        <v>57.23</v>
      </c>
      <c r="T269" s="14">
        <f>H269/M269</f>
        <v>55.854999999999997</v>
      </c>
    </row>
    <row r="270" spans="1:20" x14ac:dyDescent="0.25">
      <c r="A270" s="8" t="s">
        <v>300</v>
      </c>
      <c r="B270" s="8" t="s">
        <v>32</v>
      </c>
      <c r="C270" s="12">
        <f>IFERROR(VLOOKUP(A270,TWELVEMO,12,FALSE),0)</f>
        <v>499</v>
      </c>
      <c r="D270" s="7">
        <f>IFERROR(VLOOKUP(A270,TWELVEMO,11,FALSE),0)</f>
        <v>5567</v>
      </c>
      <c r="E270" s="7">
        <f>IFERROR(VLOOKUP(A270,JULY2023,11,FALSE),0)</f>
        <v>109.96</v>
      </c>
      <c r="F270" s="7">
        <f>IFERROR(VLOOKUP(A270,JUNE2023,11,FALSE),0)</f>
        <v>1055.6199999999999</v>
      </c>
      <c r="G270" s="7">
        <f>IFERROR(VLOOKUP(A270,MAYMAY2023,11,FALSE),0)</f>
        <v>1098.5999999999999</v>
      </c>
      <c r="H270" s="7">
        <f>IFERROR(VLOOKUP(A270,JULY2022,11,FALSE),0)</f>
        <v>804.72</v>
      </c>
      <c r="I270" s="6">
        <f>IFERROR(VLOOKUP(A270,TWELVEMO,2,FALSE),0)</f>
        <v>100</v>
      </c>
      <c r="J270" s="6">
        <f>IFERROR(VLOOKUP(A270,JULY2023,2,FALSE),0)</f>
        <v>2</v>
      </c>
      <c r="K270" s="6">
        <f>IFERROR(VLOOKUP(A270,JUNE2023,2,FALSE),0)</f>
        <v>19</v>
      </c>
      <c r="L270" s="6">
        <f>IFERROR(VLOOKUP(A270,MAYMAY2023,2,FALSE),0)</f>
        <v>20</v>
      </c>
      <c r="M270" s="6">
        <f>IFERROR(VLOOKUP(A270,JULY2022,2,FALSE),0)</f>
        <v>14</v>
      </c>
      <c r="N270" s="6">
        <f>IFERROR(VLOOKUP(A270,TWELVEMO,4,FALSE),0)</f>
        <v>0</v>
      </c>
      <c r="O270" s="6">
        <f>IFERROR(VLOOKUP(A270,JULY2023,4,FALSE),0)</f>
        <v>0</v>
      </c>
      <c r="P270" s="6">
        <f>IFERROR(VLOOKUP(A270,JUNE2023,4,FALSE),0)</f>
        <v>0</v>
      </c>
      <c r="Q270" s="6">
        <f>IFERROR(VLOOKUP(A270,MAYMAY2023,4,FALSE),0)</f>
        <v>0</v>
      </c>
      <c r="R270" s="6">
        <f>IFERROR(VLOOKUP(A270,JULY2022,4,FALSE),0)</f>
        <v>0</v>
      </c>
      <c r="S270" s="14">
        <f>E270/J270</f>
        <v>54.98</v>
      </c>
      <c r="T270" s="14">
        <f>H270/M270</f>
        <v>57.480000000000004</v>
      </c>
    </row>
    <row r="271" spans="1:20" x14ac:dyDescent="0.25">
      <c r="A271" s="8" t="s">
        <v>301</v>
      </c>
      <c r="B271" s="8" t="s">
        <v>32</v>
      </c>
      <c r="C271" s="12">
        <f>IFERROR(VLOOKUP(A271,TWELVEMO,12,FALSE),0)</f>
        <v>706</v>
      </c>
      <c r="D271" s="7">
        <f>IFERROR(VLOOKUP(A271,TWELVEMO,11,FALSE),0)</f>
        <v>153427.37</v>
      </c>
      <c r="E271" s="7">
        <f>IFERROR(VLOOKUP(A271,JULY2023,11,FALSE),0)</f>
        <v>11055.94</v>
      </c>
      <c r="F271" s="7">
        <f>IFERROR(VLOOKUP(A271,JUNE2023,11,FALSE),0)</f>
        <v>8676.2999999999993</v>
      </c>
      <c r="G271" s="7">
        <f>IFERROR(VLOOKUP(A271,MAYMAY2023,11,FALSE),0)</f>
        <v>3313.98</v>
      </c>
      <c r="H271" s="7">
        <f>IFERROR(VLOOKUP(A271,JULY2022,11,FALSE),0)</f>
        <v>13652.66</v>
      </c>
      <c r="I271" s="6">
        <f>IFERROR(VLOOKUP(A271,TWELVEMO,2,FALSE),0)</f>
        <v>2454</v>
      </c>
      <c r="J271" s="6">
        <f>IFERROR(VLOOKUP(A271,JULY2023,2,FALSE),0)</f>
        <v>177</v>
      </c>
      <c r="K271" s="6">
        <f>IFERROR(VLOOKUP(A271,JUNE2023,2,FALSE),0)</f>
        <v>136</v>
      </c>
      <c r="L271" s="6">
        <f>IFERROR(VLOOKUP(A271,MAYMAY2023,2,FALSE),0)</f>
        <v>51</v>
      </c>
      <c r="M271" s="6">
        <f>IFERROR(VLOOKUP(A271,JULY2022,2,FALSE),0)</f>
        <v>217</v>
      </c>
      <c r="N271" s="6">
        <f>IFERROR(VLOOKUP(A271,TWELVEMO,4,FALSE),0)</f>
        <v>1902</v>
      </c>
      <c r="O271" s="6">
        <f>IFERROR(VLOOKUP(A271,JULY2023,4,FALSE),0)</f>
        <v>166</v>
      </c>
      <c r="P271" s="6">
        <f>IFERROR(VLOOKUP(A271,JUNE2023,4,FALSE),0)</f>
        <v>79</v>
      </c>
      <c r="Q271" s="6">
        <f>IFERROR(VLOOKUP(A271,MAYMAY2023,4,FALSE),0)</f>
        <v>20</v>
      </c>
      <c r="R271" s="6">
        <f>IFERROR(VLOOKUP(A271,JULY2022,4,FALSE),0)</f>
        <v>186</v>
      </c>
      <c r="S271" s="14">
        <f>E271/J271</f>
        <v>62.462937853107348</v>
      </c>
      <c r="T271" s="14">
        <f>H271/M271</f>
        <v>62.915483870967741</v>
      </c>
    </row>
    <row r="272" spans="1:20" x14ac:dyDescent="0.25">
      <c r="A272" s="8" t="s">
        <v>302</v>
      </c>
      <c r="B272" s="8" t="s">
        <v>32</v>
      </c>
      <c r="C272" s="12">
        <f>IFERROR(VLOOKUP(A272,TWELVEMO,12,FALSE),0)</f>
        <v>19</v>
      </c>
      <c r="D272" s="7">
        <f>IFERROR(VLOOKUP(A272,TWELVEMO,11,FALSE),0)</f>
        <v>5568.4</v>
      </c>
      <c r="E272" s="7">
        <f>IFERROR(VLOOKUP(A272,JULY2023,11,FALSE),0)</f>
        <v>475.86</v>
      </c>
      <c r="F272" s="7">
        <f>IFERROR(VLOOKUP(A272,JUNE2023,11,FALSE),0)</f>
        <v>489.86</v>
      </c>
      <c r="G272" s="7">
        <f>IFERROR(VLOOKUP(A272,MAYMAY2023,11,FALSE),0)</f>
        <v>563.84</v>
      </c>
      <c r="H272" s="7">
        <f>IFERROR(VLOOKUP(A272,JULY2022,11,FALSE),0)</f>
        <v>355.9</v>
      </c>
      <c r="I272" s="6">
        <f>IFERROR(VLOOKUP(A272,TWELVEMO,2,FALSE),0)</f>
        <v>80</v>
      </c>
      <c r="J272" s="6">
        <f>IFERROR(VLOOKUP(A272,JULY2023,2,FALSE),0)</f>
        <v>7</v>
      </c>
      <c r="K272" s="6">
        <f>IFERROR(VLOOKUP(A272,JUNE2023,2,FALSE),0)</f>
        <v>7</v>
      </c>
      <c r="L272" s="6">
        <f>IFERROR(VLOOKUP(A272,MAYMAY2023,2,FALSE),0)</f>
        <v>8</v>
      </c>
      <c r="M272" s="6">
        <f>IFERROR(VLOOKUP(A272,JULY2022,2,FALSE),0)</f>
        <v>5</v>
      </c>
      <c r="N272" s="6">
        <f>IFERROR(VLOOKUP(A272,TWELVEMO,4,FALSE),0)</f>
        <v>0</v>
      </c>
      <c r="O272" s="6">
        <f>IFERROR(VLOOKUP(A272,JULY2023,4,FALSE),0)</f>
        <v>0</v>
      </c>
      <c r="P272" s="6">
        <f>IFERROR(VLOOKUP(A272,JUNE2023,4,FALSE),0)</f>
        <v>0</v>
      </c>
      <c r="Q272" s="6">
        <f>IFERROR(VLOOKUP(A272,MAYMAY2023,4,FALSE),0)</f>
        <v>0</v>
      </c>
      <c r="R272" s="6">
        <f>IFERROR(VLOOKUP(A272,JULY2022,4,FALSE),0)</f>
        <v>0</v>
      </c>
      <c r="S272" s="14">
        <f>E272/J272</f>
        <v>67.98</v>
      </c>
      <c r="T272" s="14">
        <f>H272/M272</f>
        <v>71.179999999999993</v>
      </c>
    </row>
    <row r="273" spans="1:20" x14ac:dyDescent="0.25">
      <c r="A273" s="8" t="s">
        <v>303</v>
      </c>
      <c r="B273" s="8" t="s">
        <v>32</v>
      </c>
      <c r="C273" s="12">
        <f>IFERROR(VLOOKUP(A273,TWELVEMO,12,FALSE),0)</f>
        <v>333</v>
      </c>
      <c r="D273" s="7">
        <f>IFERROR(VLOOKUP(A273,TWELVEMO,11,FALSE),0)</f>
        <v>149.96</v>
      </c>
      <c r="E273" s="7">
        <f>IFERROR(VLOOKUP(A273,JULY2023,11,FALSE),0)</f>
        <v>74.98</v>
      </c>
      <c r="F273" s="7">
        <f>IFERROR(VLOOKUP(A273,JUNE2023,11,FALSE),0)</f>
        <v>0</v>
      </c>
      <c r="G273" s="7">
        <f>IFERROR(VLOOKUP(A273,MAYMAY2023,11,FALSE),0)</f>
        <v>0</v>
      </c>
      <c r="H273" s="7">
        <f>IFERROR(VLOOKUP(A273,JULY2022,11,FALSE),0)</f>
        <v>74.98</v>
      </c>
      <c r="I273" s="6">
        <f>IFERROR(VLOOKUP(A273,TWELVEMO,2,FALSE),0)</f>
        <v>2</v>
      </c>
      <c r="J273" s="6">
        <f>IFERROR(VLOOKUP(A273,JULY2023,2,FALSE),0)</f>
        <v>1</v>
      </c>
      <c r="K273" s="6">
        <f>IFERROR(VLOOKUP(A273,JUNE2023,2,FALSE),0)</f>
        <v>0</v>
      </c>
      <c r="L273" s="6">
        <f>IFERROR(VLOOKUP(A273,MAYMAY2023,2,FALSE),0)</f>
        <v>0</v>
      </c>
      <c r="M273" s="6">
        <f>IFERROR(VLOOKUP(A273,JULY2022,2,FALSE),0)</f>
        <v>1</v>
      </c>
      <c r="N273" s="6">
        <f>IFERROR(VLOOKUP(A273,TWELVEMO,4,FALSE),0)</f>
        <v>0</v>
      </c>
      <c r="O273" s="6">
        <f>IFERROR(VLOOKUP(A273,JULY2023,4,FALSE),0)</f>
        <v>0</v>
      </c>
      <c r="P273" s="6">
        <f>IFERROR(VLOOKUP(A273,JUNE2023,4,FALSE),0)</f>
        <v>0</v>
      </c>
      <c r="Q273" s="6">
        <f>IFERROR(VLOOKUP(A273,MAYMAY2023,4,FALSE),0)</f>
        <v>0</v>
      </c>
      <c r="R273" s="6">
        <f>IFERROR(VLOOKUP(A273,JULY2022,4,FALSE),0)</f>
        <v>0</v>
      </c>
      <c r="S273" s="14">
        <f>E273/J273</f>
        <v>74.98</v>
      </c>
      <c r="T273" s="14">
        <f>H273/M273</f>
        <v>74.98</v>
      </c>
    </row>
    <row r="274" spans="1:20" x14ac:dyDescent="0.25">
      <c r="A274" s="8" t="s">
        <v>304</v>
      </c>
      <c r="B274" s="8" t="s">
        <v>32</v>
      </c>
      <c r="C274" s="12">
        <f>IFERROR(VLOOKUP(A274,TWELVEMO,12,FALSE),0)</f>
        <v>1321</v>
      </c>
      <c r="D274" s="7">
        <f>IFERROR(VLOOKUP(A274,TWELVEMO,11,FALSE),0)</f>
        <v>1428.6</v>
      </c>
      <c r="E274" s="7">
        <f>IFERROR(VLOOKUP(A274,JULY2023,11,FALSE),0)</f>
        <v>198</v>
      </c>
      <c r="F274" s="7">
        <f>IFERROR(VLOOKUP(A274,JUNE2023,11,FALSE),0)</f>
        <v>99.9</v>
      </c>
      <c r="G274" s="7">
        <f>IFERROR(VLOOKUP(A274,MAYMAY2023,11,FALSE),0)</f>
        <v>0</v>
      </c>
      <c r="H274" s="7">
        <f>IFERROR(VLOOKUP(A274,JULY2022,11,FALSE),0)</f>
        <v>478.88</v>
      </c>
      <c r="I274" s="6">
        <f>IFERROR(VLOOKUP(A274,TWELVEMO,2,FALSE),0)</f>
        <v>21</v>
      </c>
      <c r="J274" s="6">
        <f>IFERROR(VLOOKUP(A274,JULY2023,2,FALSE),0)</f>
        <v>4</v>
      </c>
      <c r="K274" s="6">
        <f>IFERROR(VLOOKUP(A274,JUNE2023,2,FALSE),0)</f>
        <v>2</v>
      </c>
      <c r="L274" s="6">
        <f>IFERROR(VLOOKUP(A274,MAYMAY2023,2,FALSE),0)</f>
        <v>0</v>
      </c>
      <c r="M274" s="6">
        <f>IFERROR(VLOOKUP(A274,JULY2022,2,FALSE),0)</f>
        <v>6</v>
      </c>
      <c r="N274" s="6">
        <f>IFERROR(VLOOKUP(A274,TWELVEMO,4,FALSE),0)</f>
        <v>12</v>
      </c>
      <c r="O274" s="6">
        <f>IFERROR(VLOOKUP(A274,JULY2023,4,FALSE),0)</f>
        <v>3</v>
      </c>
      <c r="P274" s="6">
        <f>IFERROR(VLOOKUP(A274,JUNE2023,4,FALSE),0)</f>
        <v>0</v>
      </c>
      <c r="Q274" s="6">
        <f>IFERROR(VLOOKUP(A274,MAYMAY2023,4,FALSE),0)</f>
        <v>0</v>
      </c>
      <c r="R274" s="6">
        <f>IFERROR(VLOOKUP(A274,JULY2022,4,FALSE),0)</f>
        <v>5</v>
      </c>
      <c r="S274" s="14">
        <f>E274/J274</f>
        <v>49.5</v>
      </c>
      <c r="T274" s="14">
        <f>H274/M274</f>
        <v>79.813333333333333</v>
      </c>
    </row>
    <row r="275" spans="1:20" x14ac:dyDescent="0.25">
      <c r="A275" s="8" t="s">
        <v>305</v>
      </c>
      <c r="B275" s="8" t="s">
        <v>32</v>
      </c>
      <c r="C275" s="12">
        <f>IFERROR(VLOOKUP(A275,TWELVEMO,12,FALSE),0)</f>
        <v>46</v>
      </c>
      <c r="D275" s="7">
        <f>IFERROR(VLOOKUP(A275,TWELVEMO,11,FALSE),0)</f>
        <v>5598.6</v>
      </c>
      <c r="E275" s="7">
        <f>IFERROR(VLOOKUP(A275,JULY2023,11,FALSE),0)</f>
        <v>159.96</v>
      </c>
      <c r="F275" s="7">
        <f>IFERROR(VLOOKUP(A275,JUNE2023,11,FALSE),0)</f>
        <v>319.92</v>
      </c>
      <c r="G275" s="7">
        <f>IFERROR(VLOOKUP(A275,MAYMAY2023,11,FALSE),0)</f>
        <v>319.92</v>
      </c>
      <c r="H275" s="7">
        <f>IFERROR(VLOOKUP(A275,JULY2022,11,FALSE),0)</f>
        <v>1519.62</v>
      </c>
      <c r="I275" s="6">
        <f>IFERROR(VLOOKUP(A275,TWELVEMO,2,FALSE),0)</f>
        <v>72</v>
      </c>
      <c r="J275" s="6">
        <f>IFERROR(VLOOKUP(A275,JULY2023,2,FALSE),0)</f>
        <v>2</v>
      </c>
      <c r="K275" s="6">
        <f>IFERROR(VLOOKUP(A275,JUNE2023,2,FALSE),0)</f>
        <v>4</v>
      </c>
      <c r="L275" s="6">
        <f>IFERROR(VLOOKUP(A275,MAYMAY2023,2,FALSE),0)</f>
        <v>4</v>
      </c>
      <c r="M275" s="6">
        <f>IFERROR(VLOOKUP(A275,JULY2022,2,FALSE),0)</f>
        <v>19</v>
      </c>
      <c r="N275" s="6">
        <f>IFERROR(VLOOKUP(A275,TWELVEMO,4,FALSE),0)</f>
        <v>0</v>
      </c>
      <c r="O275" s="6">
        <f>IFERROR(VLOOKUP(A275,JULY2023,4,FALSE),0)</f>
        <v>0</v>
      </c>
      <c r="P275" s="6">
        <f>IFERROR(VLOOKUP(A275,JUNE2023,4,FALSE),0)</f>
        <v>0</v>
      </c>
      <c r="Q275" s="6">
        <f>IFERROR(VLOOKUP(A275,MAYMAY2023,4,FALSE),0)</f>
        <v>0</v>
      </c>
      <c r="R275" s="6">
        <f>IFERROR(VLOOKUP(A275,JULY2022,4,FALSE),0)</f>
        <v>0</v>
      </c>
      <c r="S275" s="14">
        <f>E275/J275</f>
        <v>79.98</v>
      </c>
      <c r="T275" s="14">
        <f>H275/M275</f>
        <v>79.97999999999999</v>
      </c>
    </row>
    <row r="276" spans="1:20" x14ac:dyDescent="0.25">
      <c r="A276" s="8" t="s">
        <v>306</v>
      </c>
      <c r="B276" s="8" t="s">
        <v>32</v>
      </c>
      <c r="C276" s="12">
        <f>IFERROR(VLOOKUP(A276,TWELVEMO,12,FALSE),0)</f>
        <v>244</v>
      </c>
      <c r="D276" s="7">
        <f>IFERROR(VLOOKUP(A276,TWELVEMO,11,FALSE),0)</f>
        <v>7217.34</v>
      </c>
      <c r="E276" s="7">
        <f>IFERROR(VLOOKUP(A276,JULY2023,11,FALSE),0)</f>
        <v>177.96</v>
      </c>
      <c r="F276" s="7">
        <f>IFERROR(VLOOKUP(A276,JUNE2023,11,FALSE),0)</f>
        <v>857.82</v>
      </c>
      <c r="G276" s="7">
        <f>IFERROR(VLOOKUP(A276,MAYMAY2023,11,FALSE),0)</f>
        <v>272.94</v>
      </c>
      <c r="H276" s="7">
        <f>IFERROR(VLOOKUP(A276,JULY2022,11,FALSE),0)</f>
        <v>735.84</v>
      </c>
      <c r="I276" s="6">
        <f>IFERROR(VLOOKUP(A276,TWELVEMO,2,FALSE),0)</f>
        <v>83</v>
      </c>
      <c r="J276" s="6">
        <f>IFERROR(VLOOKUP(A276,JULY2023,2,FALSE),0)</f>
        <v>2</v>
      </c>
      <c r="K276" s="6">
        <f>IFERROR(VLOOKUP(A276,JUNE2023,2,FALSE),0)</f>
        <v>9</v>
      </c>
      <c r="L276" s="6">
        <f>IFERROR(VLOOKUP(A276,MAYMAY2023,2,FALSE),0)</f>
        <v>3</v>
      </c>
      <c r="M276" s="6">
        <f>IFERROR(VLOOKUP(A276,JULY2022,2,FALSE),0)</f>
        <v>8</v>
      </c>
      <c r="N276" s="6">
        <f>IFERROR(VLOOKUP(A276,TWELVEMO,4,FALSE),0)</f>
        <v>0</v>
      </c>
      <c r="O276" s="6">
        <f>IFERROR(VLOOKUP(A276,JULY2023,4,FALSE),0)</f>
        <v>0</v>
      </c>
      <c r="P276" s="6">
        <f>IFERROR(VLOOKUP(A276,JUNE2023,4,FALSE),0)</f>
        <v>0</v>
      </c>
      <c r="Q276" s="6">
        <f>IFERROR(VLOOKUP(A276,MAYMAY2023,4,FALSE),0)</f>
        <v>0</v>
      </c>
      <c r="R276" s="6">
        <f>IFERROR(VLOOKUP(A276,JULY2022,4,FALSE),0)</f>
        <v>0</v>
      </c>
      <c r="S276" s="14">
        <f>E276/J276</f>
        <v>88.98</v>
      </c>
      <c r="T276" s="14">
        <f>H276/M276</f>
        <v>91.98</v>
      </c>
    </row>
    <row r="277" spans="1:20" x14ac:dyDescent="0.25">
      <c r="A277" s="8" t="s">
        <v>307</v>
      </c>
      <c r="B277" s="8" t="s">
        <v>32</v>
      </c>
      <c r="C277" s="12">
        <f>IFERROR(VLOOKUP(A277,TWELVEMO,12,FALSE),0)</f>
        <v>1422</v>
      </c>
      <c r="D277" s="7">
        <f>IFERROR(VLOOKUP(A277,TWELVEMO,11,FALSE),0)</f>
        <v>6957.88</v>
      </c>
      <c r="E277" s="7">
        <f>IFERROR(VLOOKUP(A277,JULY2023,11,FALSE),0)</f>
        <v>194.94</v>
      </c>
      <c r="F277" s="7">
        <f>IFERROR(VLOOKUP(A277,JUNE2023,11,FALSE),0)</f>
        <v>324.89999999999998</v>
      </c>
      <c r="G277" s="7">
        <f>IFERROR(VLOOKUP(A277,MAYMAY2023,11,FALSE),0)</f>
        <v>324.89999999999998</v>
      </c>
      <c r="H277" s="7">
        <f>IFERROR(VLOOKUP(A277,JULY2022,11,FALSE),0)</f>
        <v>684.86</v>
      </c>
      <c r="I277" s="6">
        <f>IFERROR(VLOOKUP(A277,TWELVEMO,2,FALSE),0)</f>
        <v>106</v>
      </c>
      <c r="J277" s="6">
        <f>IFERROR(VLOOKUP(A277,JULY2023,2,FALSE),0)</f>
        <v>3</v>
      </c>
      <c r="K277" s="6">
        <f>IFERROR(VLOOKUP(A277,JUNE2023,2,FALSE),0)</f>
        <v>5</v>
      </c>
      <c r="L277" s="6">
        <f>IFERROR(VLOOKUP(A277,MAYMAY2023,2,FALSE),0)</f>
        <v>5</v>
      </c>
      <c r="M277" s="6">
        <f>IFERROR(VLOOKUP(A277,JULY2022,2,FALSE),0)</f>
        <v>7</v>
      </c>
      <c r="N277" s="6">
        <f>IFERROR(VLOOKUP(A277,TWELVEMO,4,FALSE),0)</f>
        <v>90</v>
      </c>
      <c r="O277" s="6">
        <f>IFERROR(VLOOKUP(A277,JULY2023,4,FALSE),0)</f>
        <v>2</v>
      </c>
      <c r="P277" s="6">
        <f>IFERROR(VLOOKUP(A277,JUNE2023,4,FALSE),0)</f>
        <v>3</v>
      </c>
      <c r="Q277" s="6">
        <f>IFERROR(VLOOKUP(A277,MAYMAY2023,4,FALSE),0)</f>
        <v>5</v>
      </c>
      <c r="R277" s="6">
        <f>IFERROR(VLOOKUP(A277,JULY2022,4,FALSE),0)</f>
        <v>5</v>
      </c>
      <c r="S277" s="14">
        <f>E277/J277</f>
        <v>64.98</v>
      </c>
      <c r="T277" s="14">
        <f>H277/M277</f>
        <v>97.837142857142865</v>
      </c>
    </row>
    <row r="278" spans="1:20" x14ac:dyDescent="0.25">
      <c r="A278" s="8" t="s">
        <v>308</v>
      </c>
      <c r="B278" s="8" t="s">
        <v>32</v>
      </c>
      <c r="C278" s="12">
        <f>IFERROR(VLOOKUP(A278,TWELVEMO,12,FALSE),0)</f>
        <v>144</v>
      </c>
      <c r="D278" s="7">
        <f>IFERROR(VLOOKUP(A278,TWELVEMO,11,FALSE),0)</f>
        <v>88982.2</v>
      </c>
      <c r="E278" s="7">
        <f>IFERROR(VLOOKUP(A278,JULY2023,11,FALSE),0)</f>
        <v>5729.86</v>
      </c>
      <c r="F278" s="7">
        <f>IFERROR(VLOOKUP(A278,JUNE2023,11,FALSE),0)</f>
        <v>6768.66</v>
      </c>
      <c r="G278" s="7">
        <f>IFERROR(VLOOKUP(A278,MAYMAY2023,11,FALSE),0)</f>
        <v>9365.14</v>
      </c>
      <c r="H278" s="7">
        <f>IFERROR(VLOOKUP(A278,JULY2022,11,FALSE),0)</f>
        <v>4606.08</v>
      </c>
      <c r="I278" s="6">
        <f>IFERROR(VLOOKUP(A278,TWELVEMO,2,FALSE),0)</f>
        <v>894</v>
      </c>
      <c r="J278" s="6">
        <f>IFERROR(VLOOKUP(A278,JULY2023,2,FALSE),0)</f>
        <v>57</v>
      </c>
      <c r="K278" s="6">
        <f>IFERROR(VLOOKUP(A278,JUNE2023,2,FALSE),0)</f>
        <v>67</v>
      </c>
      <c r="L278" s="6">
        <f>IFERROR(VLOOKUP(A278,MAYMAY2023,2,FALSE),0)</f>
        <v>95</v>
      </c>
      <c r="M278" s="6">
        <f>IFERROR(VLOOKUP(A278,JULY2022,2,FALSE),0)</f>
        <v>46</v>
      </c>
      <c r="N278" s="6">
        <f>IFERROR(VLOOKUP(A278,TWELVEMO,4,FALSE),0)</f>
        <v>714</v>
      </c>
      <c r="O278" s="6">
        <f>IFERROR(VLOOKUP(A278,JULY2023,4,FALSE),0)</f>
        <v>55</v>
      </c>
      <c r="P278" s="6">
        <f>IFERROR(VLOOKUP(A278,JUNE2023,4,FALSE),0)</f>
        <v>49</v>
      </c>
      <c r="Q278" s="6">
        <f>IFERROR(VLOOKUP(A278,MAYMAY2023,4,FALSE),0)</f>
        <v>89</v>
      </c>
      <c r="R278" s="6">
        <f>IFERROR(VLOOKUP(A278,JULY2022,4,FALSE),0)</f>
        <v>43</v>
      </c>
      <c r="S278" s="14">
        <f>E278/J278</f>
        <v>100.5238596491228</v>
      </c>
      <c r="T278" s="14">
        <f>H278/M278</f>
        <v>100.13217391304347</v>
      </c>
    </row>
  </sheetData>
  <autoFilter ref="A2:T2" xr:uid="{630D4299-A7A4-4B50-B78C-8D92C3F7ECCF}">
    <sortState xmlns:xlrd2="http://schemas.microsoft.com/office/spreadsheetml/2017/richdata2" ref="A3:T338">
      <sortCondition ref="T2"/>
    </sortState>
  </autoFilter>
  <conditionalFormatting sqref="C2:C1048576">
    <cfRule type="cellIs" dxfId="0" priority="1" operator="less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0D6A-F300-4E34-81D9-4A3ED9C10E42}">
  <dimension ref="A1:O521"/>
  <sheetViews>
    <sheetView workbookViewId="0">
      <pane ySplit="1" topLeftCell="A490" activePane="bottomLeft" state="frozenSplit"/>
      <selection pane="bottomLeft" activeCell="J1" sqref="J1:J1048576"/>
    </sheetView>
  </sheetViews>
  <sheetFormatPr defaultRowHeight="11.25" x14ac:dyDescent="0.2"/>
  <cols>
    <col min="1" max="1" width="14.140625" style="2" customWidth="1"/>
    <col min="2" max="8" width="8.140625" style="2" bestFit="1" customWidth="1"/>
    <col min="9" max="10" width="9.140625" style="2"/>
    <col min="11" max="11" width="13.5703125" style="2" bestFit="1" customWidth="1"/>
    <col min="12" max="12" width="8.140625" style="2" bestFit="1" customWidth="1"/>
    <col min="13" max="16384" width="9.1406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 t="s">
        <v>8</v>
      </c>
      <c r="L1" s="1" t="s">
        <v>9</v>
      </c>
      <c r="O1" s="1" t="s">
        <v>10</v>
      </c>
    </row>
    <row r="2" spans="1:15" x14ac:dyDescent="0.2">
      <c r="A2" s="2" t="s">
        <v>309</v>
      </c>
      <c r="B2" s="2">
        <v>3</v>
      </c>
      <c r="C2" s="2">
        <v>3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K2" s="3">
        <v>29.94</v>
      </c>
      <c r="L2" s="2">
        <v>6486</v>
      </c>
    </row>
    <row r="3" spans="1:15" x14ac:dyDescent="0.2">
      <c r="A3" s="2" t="s">
        <v>48</v>
      </c>
      <c r="B3" s="2">
        <v>330</v>
      </c>
      <c r="C3" s="2">
        <v>262</v>
      </c>
      <c r="D3" s="2">
        <v>64</v>
      </c>
      <c r="E3" s="2">
        <v>4</v>
      </c>
      <c r="F3" s="2">
        <v>0</v>
      </c>
      <c r="G3" s="2">
        <v>0</v>
      </c>
      <c r="H3" s="2">
        <v>0</v>
      </c>
      <c r="K3" s="3">
        <v>2165.58</v>
      </c>
      <c r="L3" s="2">
        <v>4450</v>
      </c>
    </row>
    <row r="4" spans="1:15" x14ac:dyDescent="0.2">
      <c r="A4" s="2" t="s">
        <v>310</v>
      </c>
      <c r="B4" s="2">
        <v>2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K4" s="3">
        <v>11.92</v>
      </c>
      <c r="L4" s="2">
        <v>2673</v>
      </c>
    </row>
    <row r="5" spans="1:15" x14ac:dyDescent="0.2">
      <c r="A5" s="2" t="s">
        <v>311</v>
      </c>
      <c r="B5" s="2">
        <v>5</v>
      </c>
      <c r="C5" s="2">
        <v>5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K5" s="3">
        <v>39.9</v>
      </c>
      <c r="L5" s="2">
        <v>3034</v>
      </c>
    </row>
    <row r="6" spans="1:15" x14ac:dyDescent="0.2">
      <c r="A6" s="2" t="s">
        <v>312</v>
      </c>
      <c r="B6" s="2">
        <v>74</v>
      </c>
      <c r="C6" s="2">
        <v>14</v>
      </c>
      <c r="D6" s="2">
        <v>50</v>
      </c>
      <c r="E6" s="2">
        <v>10</v>
      </c>
      <c r="F6" s="2">
        <v>0</v>
      </c>
      <c r="G6" s="2">
        <v>0</v>
      </c>
      <c r="H6" s="2">
        <v>0</v>
      </c>
      <c r="K6" s="3">
        <v>830.91</v>
      </c>
      <c r="L6" s="2">
        <v>0</v>
      </c>
    </row>
    <row r="7" spans="1:15" x14ac:dyDescent="0.2">
      <c r="A7" s="2" t="s">
        <v>54</v>
      </c>
      <c r="B7" s="2">
        <v>306</v>
      </c>
      <c r="C7" s="2">
        <v>106</v>
      </c>
      <c r="D7" s="2">
        <v>187</v>
      </c>
      <c r="E7" s="2">
        <v>13</v>
      </c>
      <c r="F7" s="2">
        <v>0</v>
      </c>
      <c r="G7" s="2">
        <v>0</v>
      </c>
      <c r="H7" s="2">
        <v>0</v>
      </c>
      <c r="K7" s="3">
        <v>2296.54</v>
      </c>
      <c r="L7" s="2">
        <v>1223</v>
      </c>
    </row>
    <row r="8" spans="1:15" x14ac:dyDescent="0.2">
      <c r="A8" s="2" t="s">
        <v>59</v>
      </c>
      <c r="B8" s="2">
        <v>106</v>
      </c>
      <c r="C8" s="2">
        <v>7</v>
      </c>
      <c r="D8" s="2">
        <v>87</v>
      </c>
      <c r="E8" s="2">
        <v>12</v>
      </c>
      <c r="F8" s="2">
        <v>0</v>
      </c>
      <c r="G8" s="2">
        <v>0</v>
      </c>
      <c r="H8" s="2">
        <v>0</v>
      </c>
      <c r="K8" s="3">
        <v>841.33</v>
      </c>
      <c r="L8" s="2">
        <v>1390</v>
      </c>
    </row>
    <row r="9" spans="1:15" x14ac:dyDescent="0.2">
      <c r="A9" s="2" t="s">
        <v>313</v>
      </c>
      <c r="B9" s="2">
        <v>32</v>
      </c>
      <c r="C9" s="2">
        <v>32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K9" s="3">
        <v>491.36</v>
      </c>
      <c r="L9" s="2">
        <v>1528</v>
      </c>
    </row>
    <row r="10" spans="1:15" x14ac:dyDescent="0.2">
      <c r="A10" s="2" t="s">
        <v>177</v>
      </c>
      <c r="B10" s="2">
        <v>272</v>
      </c>
      <c r="C10" s="2">
        <v>53</v>
      </c>
      <c r="D10" s="2">
        <v>219</v>
      </c>
      <c r="E10" s="2">
        <v>0</v>
      </c>
      <c r="F10" s="2">
        <v>0</v>
      </c>
      <c r="G10" s="2">
        <v>0</v>
      </c>
      <c r="H10" s="2">
        <v>0</v>
      </c>
      <c r="K10" s="3">
        <v>4432.6000000000004</v>
      </c>
      <c r="L10" s="2">
        <v>1409</v>
      </c>
    </row>
    <row r="11" spans="1:15" x14ac:dyDescent="0.2">
      <c r="A11" s="2" t="s">
        <v>314</v>
      </c>
      <c r="B11" s="2">
        <v>2</v>
      </c>
      <c r="C11" s="2">
        <v>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K11" s="3">
        <v>0</v>
      </c>
      <c r="L11" s="2">
        <v>1132</v>
      </c>
    </row>
    <row r="12" spans="1:15" x14ac:dyDescent="0.2">
      <c r="A12" s="2" t="s">
        <v>67</v>
      </c>
      <c r="B12" s="2">
        <v>623</v>
      </c>
      <c r="C12" s="2">
        <v>345</v>
      </c>
      <c r="D12" s="2">
        <v>278</v>
      </c>
      <c r="E12" s="2">
        <v>0</v>
      </c>
      <c r="F12" s="2">
        <v>0</v>
      </c>
      <c r="G12" s="2">
        <v>0</v>
      </c>
      <c r="H12" s="2">
        <v>0</v>
      </c>
      <c r="K12" s="3">
        <v>4922.84</v>
      </c>
      <c r="L12" s="2">
        <v>10305</v>
      </c>
    </row>
    <row r="13" spans="1:15" x14ac:dyDescent="0.2">
      <c r="A13" s="2" t="s">
        <v>50</v>
      </c>
      <c r="B13" s="2">
        <v>202</v>
      </c>
      <c r="C13" s="2">
        <v>187</v>
      </c>
      <c r="D13" s="2">
        <v>15</v>
      </c>
      <c r="E13" s="2">
        <v>0</v>
      </c>
      <c r="F13" s="2">
        <v>0</v>
      </c>
      <c r="G13" s="2">
        <v>0</v>
      </c>
      <c r="H13" s="2">
        <v>0</v>
      </c>
      <c r="K13" s="3">
        <v>949.84</v>
      </c>
      <c r="L13" s="2">
        <v>8059</v>
      </c>
    </row>
    <row r="14" spans="1:15" x14ac:dyDescent="0.2">
      <c r="A14" s="2" t="s">
        <v>70</v>
      </c>
      <c r="B14" s="2">
        <v>98</v>
      </c>
      <c r="C14" s="2">
        <v>6</v>
      </c>
      <c r="D14" s="2">
        <v>92</v>
      </c>
      <c r="E14" s="2">
        <v>0</v>
      </c>
      <c r="F14" s="2">
        <v>0</v>
      </c>
      <c r="G14" s="2">
        <v>0</v>
      </c>
      <c r="H14" s="2">
        <v>0</v>
      </c>
      <c r="K14" s="3">
        <v>873.4</v>
      </c>
      <c r="L14" s="2">
        <v>12766</v>
      </c>
    </row>
    <row r="15" spans="1:15" x14ac:dyDescent="0.2">
      <c r="A15" s="2" t="s">
        <v>176</v>
      </c>
      <c r="B15" s="2">
        <v>359</v>
      </c>
      <c r="C15" s="2">
        <v>165</v>
      </c>
      <c r="D15" s="2">
        <v>194</v>
      </c>
      <c r="E15" s="2">
        <v>0</v>
      </c>
      <c r="F15" s="2">
        <v>0</v>
      </c>
      <c r="G15" s="2">
        <v>0</v>
      </c>
      <c r="H15" s="2">
        <v>0</v>
      </c>
      <c r="K15" s="3">
        <v>5248.74</v>
      </c>
      <c r="L15" s="2">
        <v>2444</v>
      </c>
    </row>
    <row r="16" spans="1:15" x14ac:dyDescent="0.2">
      <c r="A16" s="2" t="s">
        <v>315</v>
      </c>
      <c r="B16" s="2">
        <v>1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K16" s="3">
        <v>6.98</v>
      </c>
      <c r="L16" s="2">
        <v>1123</v>
      </c>
    </row>
    <row r="17" spans="1:12" x14ac:dyDescent="0.2">
      <c r="A17" s="2" t="s">
        <v>120</v>
      </c>
      <c r="B17" s="2">
        <v>28</v>
      </c>
      <c r="C17" s="2">
        <v>25</v>
      </c>
      <c r="D17" s="2">
        <v>3</v>
      </c>
      <c r="E17" s="2">
        <v>0</v>
      </c>
      <c r="F17" s="2">
        <v>0</v>
      </c>
      <c r="G17" s="2">
        <v>0</v>
      </c>
      <c r="H17" s="2">
        <v>0</v>
      </c>
      <c r="K17" s="3">
        <v>174.5</v>
      </c>
      <c r="L17" s="2">
        <v>2531</v>
      </c>
    </row>
    <row r="18" spans="1:12" x14ac:dyDescent="0.2">
      <c r="A18" s="2" t="s">
        <v>121</v>
      </c>
      <c r="B18" s="2">
        <v>202</v>
      </c>
      <c r="C18" s="2">
        <v>31</v>
      </c>
      <c r="D18" s="2">
        <v>171</v>
      </c>
      <c r="E18" s="2">
        <v>0</v>
      </c>
      <c r="F18" s="2">
        <v>0</v>
      </c>
      <c r="G18" s="2">
        <v>0</v>
      </c>
      <c r="H18" s="2">
        <v>0</v>
      </c>
      <c r="K18" s="3">
        <v>2207.96</v>
      </c>
      <c r="L18" s="2">
        <v>49856</v>
      </c>
    </row>
    <row r="19" spans="1:12" x14ac:dyDescent="0.2">
      <c r="A19" s="2" t="s">
        <v>316</v>
      </c>
      <c r="B19" s="2">
        <v>12</v>
      </c>
      <c r="C19" s="2">
        <v>12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K19" s="3">
        <v>73.760000000000005</v>
      </c>
      <c r="L19" s="2">
        <v>17441</v>
      </c>
    </row>
    <row r="20" spans="1:12" x14ac:dyDescent="0.2">
      <c r="A20" s="2" t="s">
        <v>317</v>
      </c>
      <c r="B20" s="2">
        <v>42</v>
      </c>
      <c r="C20" s="2">
        <v>42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K20" s="3">
        <v>573.17999999999995</v>
      </c>
      <c r="L20" s="2">
        <v>1345</v>
      </c>
    </row>
    <row r="21" spans="1:12" x14ac:dyDescent="0.2">
      <c r="A21" s="2" t="s">
        <v>318</v>
      </c>
      <c r="B21" s="2">
        <v>12</v>
      </c>
      <c r="C21" s="2">
        <v>12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K21" s="3">
        <v>86.48</v>
      </c>
      <c r="L21" s="2">
        <v>1331</v>
      </c>
    </row>
    <row r="22" spans="1:12" x14ac:dyDescent="0.2">
      <c r="A22" s="2" t="s">
        <v>319</v>
      </c>
      <c r="B22" s="2">
        <v>40</v>
      </c>
      <c r="C22" s="2">
        <v>16</v>
      </c>
      <c r="D22" s="2">
        <v>24</v>
      </c>
      <c r="E22" s="2">
        <v>0</v>
      </c>
      <c r="F22" s="2">
        <v>0</v>
      </c>
      <c r="G22" s="2">
        <v>0</v>
      </c>
      <c r="H22" s="2">
        <v>0</v>
      </c>
      <c r="K22" s="3">
        <v>495.96</v>
      </c>
      <c r="L22" s="2">
        <v>318</v>
      </c>
    </row>
    <row r="23" spans="1:12" x14ac:dyDescent="0.2">
      <c r="A23" s="2" t="s">
        <v>73</v>
      </c>
      <c r="B23" s="2">
        <v>520</v>
      </c>
      <c r="C23" s="2">
        <v>487</v>
      </c>
      <c r="D23" s="2">
        <v>33</v>
      </c>
      <c r="E23" s="2">
        <v>0</v>
      </c>
      <c r="F23" s="2">
        <v>0</v>
      </c>
      <c r="G23" s="2">
        <v>0</v>
      </c>
      <c r="H23" s="2">
        <v>0</v>
      </c>
      <c r="K23" s="3">
        <v>4601.37</v>
      </c>
      <c r="L23" s="2">
        <v>34881</v>
      </c>
    </row>
    <row r="24" spans="1:12" x14ac:dyDescent="0.2">
      <c r="A24" s="2" t="s">
        <v>124</v>
      </c>
      <c r="B24" s="2">
        <v>237</v>
      </c>
      <c r="C24" s="2">
        <v>157</v>
      </c>
      <c r="D24" s="2">
        <v>80</v>
      </c>
      <c r="E24" s="2">
        <v>0</v>
      </c>
      <c r="F24" s="2">
        <v>0</v>
      </c>
      <c r="G24" s="2">
        <v>0</v>
      </c>
      <c r="H24" s="2">
        <v>0</v>
      </c>
      <c r="K24" s="3">
        <v>2856.84</v>
      </c>
      <c r="L24" s="2">
        <v>1827</v>
      </c>
    </row>
    <row r="25" spans="1:12" x14ac:dyDescent="0.2">
      <c r="A25" s="2" t="s">
        <v>166</v>
      </c>
      <c r="B25" s="2">
        <v>354</v>
      </c>
      <c r="C25" s="2">
        <v>18</v>
      </c>
      <c r="D25" s="2">
        <v>336</v>
      </c>
      <c r="E25" s="2">
        <v>0</v>
      </c>
      <c r="F25" s="2">
        <v>0</v>
      </c>
      <c r="G25" s="2">
        <v>0</v>
      </c>
      <c r="H25" s="2">
        <v>0</v>
      </c>
      <c r="K25" s="3">
        <v>5564.42</v>
      </c>
      <c r="L25" s="2">
        <v>4246</v>
      </c>
    </row>
    <row r="26" spans="1:12" x14ac:dyDescent="0.2">
      <c r="A26" s="2" t="s">
        <v>87</v>
      </c>
      <c r="B26" s="2">
        <v>461</v>
      </c>
      <c r="C26" s="2">
        <v>15</v>
      </c>
      <c r="D26" s="2">
        <v>444</v>
      </c>
      <c r="E26" s="2">
        <v>2</v>
      </c>
      <c r="F26" s="2">
        <v>0</v>
      </c>
      <c r="G26" s="2">
        <v>0</v>
      </c>
      <c r="H26" s="2">
        <v>0</v>
      </c>
      <c r="K26" s="3">
        <v>4586.4799999999996</v>
      </c>
      <c r="L26" s="2">
        <v>2867</v>
      </c>
    </row>
    <row r="27" spans="1:12" x14ac:dyDescent="0.2">
      <c r="A27" s="2" t="s">
        <v>140</v>
      </c>
      <c r="B27" s="2">
        <v>218</v>
      </c>
      <c r="C27" s="2">
        <v>19</v>
      </c>
      <c r="D27" s="2">
        <v>197</v>
      </c>
      <c r="E27" s="2">
        <v>2</v>
      </c>
      <c r="F27" s="2">
        <v>0</v>
      </c>
      <c r="G27" s="2">
        <v>0</v>
      </c>
      <c r="H27" s="2">
        <v>0</v>
      </c>
      <c r="K27" s="3">
        <v>3014.87</v>
      </c>
      <c r="L27" s="2">
        <v>1847</v>
      </c>
    </row>
    <row r="28" spans="1:12" x14ac:dyDescent="0.2">
      <c r="A28" s="2" t="s">
        <v>131</v>
      </c>
      <c r="B28" s="2">
        <v>1325</v>
      </c>
      <c r="C28" s="2">
        <v>298</v>
      </c>
      <c r="D28" s="2">
        <v>1019</v>
      </c>
      <c r="E28" s="2">
        <v>8</v>
      </c>
      <c r="F28" s="2">
        <v>0</v>
      </c>
      <c r="G28" s="2">
        <v>0</v>
      </c>
      <c r="H28" s="2">
        <v>0</v>
      </c>
      <c r="K28" s="3">
        <v>15686.92</v>
      </c>
      <c r="L28" s="2">
        <v>279</v>
      </c>
    </row>
    <row r="29" spans="1:12" x14ac:dyDescent="0.2">
      <c r="A29" s="2" t="s">
        <v>116</v>
      </c>
      <c r="B29" s="2">
        <v>912</v>
      </c>
      <c r="C29" s="2">
        <v>106</v>
      </c>
      <c r="D29" s="2">
        <v>794</v>
      </c>
      <c r="E29" s="2">
        <v>12</v>
      </c>
      <c r="F29" s="2">
        <v>0</v>
      </c>
      <c r="G29" s="2">
        <v>0</v>
      </c>
      <c r="H29" s="2">
        <v>0</v>
      </c>
      <c r="K29" s="3">
        <v>8473.5499999999993</v>
      </c>
      <c r="L29" s="2">
        <v>3739</v>
      </c>
    </row>
    <row r="30" spans="1:12" x14ac:dyDescent="0.2">
      <c r="A30" s="2" t="s">
        <v>142</v>
      </c>
      <c r="B30" s="2">
        <v>788</v>
      </c>
      <c r="C30" s="2">
        <v>157</v>
      </c>
      <c r="D30" s="2">
        <v>625</v>
      </c>
      <c r="E30" s="2">
        <v>6</v>
      </c>
      <c r="F30" s="2">
        <v>0</v>
      </c>
      <c r="G30" s="2">
        <v>0</v>
      </c>
      <c r="H30" s="2">
        <v>0</v>
      </c>
      <c r="K30" s="3">
        <v>9287.1299999999992</v>
      </c>
      <c r="L30" s="2">
        <v>1877</v>
      </c>
    </row>
    <row r="31" spans="1:12" x14ac:dyDescent="0.2">
      <c r="A31" s="2" t="s">
        <v>218</v>
      </c>
      <c r="B31" s="2">
        <v>1033</v>
      </c>
      <c r="C31" s="2">
        <v>147</v>
      </c>
      <c r="D31" s="2">
        <v>886</v>
      </c>
      <c r="E31" s="2">
        <v>0</v>
      </c>
      <c r="F31" s="2">
        <v>0</v>
      </c>
      <c r="G31" s="2">
        <v>0</v>
      </c>
      <c r="H31" s="2">
        <v>0</v>
      </c>
      <c r="K31" s="3">
        <v>16083.03</v>
      </c>
      <c r="L31" s="2">
        <v>783</v>
      </c>
    </row>
    <row r="32" spans="1:12" x14ac:dyDescent="0.2">
      <c r="A32" s="2" t="s">
        <v>191</v>
      </c>
      <c r="B32" s="2">
        <v>550</v>
      </c>
      <c r="C32" s="2">
        <v>56</v>
      </c>
      <c r="D32" s="2">
        <v>494</v>
      </c>
      <c r="E32" s="2">
        <v>0</v>
      </c>
      <c r="F32" s="2">
        <v>0</v>
      </c>
      <c r="G32" s="2">
        <v>0</v>
      </c>
      <c r="H32" s="2">
        <v>0</v>
      </c>
      <c r="K32" s="3">
        <v>10414.57</v>
      </c>
      <c r="L32" s="2">
        <v>551</v>
      </c>
    </row>
    <row r="33" spans="1:12" x14ac:dyDescent="0.2">
      <c r="A33" s="2" t="s">
        <v>98</v>
      </c>
      <c r="B33" s="2">
        <v>216</v>
      </c>
      <c r="C33" s="2">
        <v>29</v>
      </c>
      <c r="D33" s="2">
        <v>187</v>
      </c>
      <c r="E33" s="2">
        <v>0</v>
      </c>
      <c r="F33" s="2">
        <v>0</v>
      </c>
      <c r="G33" s="2">
        <v>0</v>
      </c>
      <c r="H33" s="2">
        <v>0</v>
      </c>
      <c r="K33" s="3">
        <v>1917.26</v>
      </c>
      <c r="L33" s="2">
        <v>3015</v>
      </c>
    </row>
    <row r="34" spans="1:12" x14ac:dyDescent="0.2">
      <c r="A34" s="2" t="s">
        <v>149</v>
      </c>
      <c r="B34" s="2">
        <v>412</v>
      </c>
      <c r="C34" s="2">
        <v>240</v>
      </c>
      <c r="D34" s="2">
        <v>172</v>
      </c>
      <c r="E34" s="2">
        <v>0</v>
      </c>
      <c r="F34" s="2">
        <v>0</v>
      </c>
      <c r="G34" s="2">
        <v>0</v>
      </c>
      <c r="H34" s="2">
        <v>0</v>
      </c>
      <c r="K34" s="3">
        <v>5760.78</v>
      </c>
      <c r="L34" s="2">
        <v>3628</v>
      </c>
    </row>
    <row r="35" spans="1:12" x14ac:dyDescent="0.2">
      <c r="A35" s="2" t="s">
        <v>320</v>
      </c>
      <c r="B35" s="2">
        <v>7</v>
      </c>
      <c r="C35" s="2">
        <v>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K35" s="3">
        <v>0</v>
      </c>
      <c r="L35" s="2">
        <v>4672</v>
      </c>
    </row>
    <row r="36" spans="1:12" x14ac:dyDescent="0.2">
      <c r="A36" s="2" t="s">
        <v>170</v>
      </c>
      <c r="B36" s="2">
        <v>352</v>
      </c>
      <c r="C36" s="2">
        <v>15</v>
      </c>
      <c r="D36" s="2">
        <v>337</v>
      </c>
      <c r="E36" s="2">
        <v>0</v>
      </c>
      <c r="F36" s="2">
        <v>0</v>
      </c>
      <c r="G36" s="2">
        <v>0</v>
      </c>
      <c r="H36" s="2">
        <v>0</v>
      </c>
      <c r="K36" s="3">
        <v>5639.46</v>
      </c>
      <c r="L36" s="2">
        <v>1762</v>
      </c>
    </row>
    <row r="37" spans="1:12" x14ac:dyDescent="0.2">
      <c r="A37" s="2" t="s">
        <v>321</v>
      </c>
      <c r="B37" s="2">
        <v>35</v>
      </c>
      <c r="C37" s="2">
        <v>4</v>
      </c>
      <c r="D37" s="2">
        <v>31</v>
      </c>
      <c r="E37" s="2">
        <v>0</v>
      </c>
      <c r="F37" s="2">
        <v>0</v>
      </c>
      <c r="G37" s="2">
        <v>0</v>
      </c>
      <c r="H37" s="2">
        <v>0</v>
      </c>
      <c r="K37" s="3">
        <v>656.94</v>
      </c>
      <c r="L37" s="2">
        <v>4856</v>
      </c>
    </row>
    <row r="38" spans="1:12" x14ac:dyDescent="0.2">
      <c r="A38" s="2" t="s">
        <v>150</v>
      </c>
      <c r="B38" s="2">
        <v>1706</v>
      </c>
      <c r="C38" s="2">
        <v>174</v>
      </c>
      <c r="D38" s="2">
        <v>1527</v>
      </c>
      <c r="E38" s="2">
        <v>5</v>
      </c>
      <c r="F38" s="2">
        <v>0</v>
      </c>
      <c r="G38" s="2">
        <v>0</v>
      </c>
      <c r="H38" s="2">
        <v>0</v>
      </c>
      <c r="K38" s="3">
        <v>22478.35</v>
      </c>
      <c r="L38" s="2">
        <v>7802</v>
      </c>
    </row>
    <row r="39" spans="1:12" x14ac:dyDescent="0.2">
      <c r="A39" s="2" t="s">
        <v>138</v>
      </c>
      <c r="B39" s="2">
        <v>1075</v>
      </c>
      <c r="C39" s="2">
        <v>55</v>
      </c>
      <c r="D39" s="2">
        <v>1012</v>
      </c>
      <c r="E39" s="2">
        <v>8</v>
      </c>
      <c r="F39" s="2">
        <v>0</v>
      </c>
      <c r="G39" s="2">
        <v>0</v>
      </c>
      <c r="H39" s="2">
        <v>0</v>
      </c>
      <c r="K39" s="3">
        <v>14923.27</v>
      </c>
      <c r="L39" s="2">
        <v>198</v>
      </c>
    </row>
    <row r="40" spans="1:12" x14ac:dyDescent="0.2">
      <c r="A40" s="2" t="s">
        <v>83</v>
      </c>
      <c r="B40" s="2">
        <v>1261</v>
      </c>
      <c r="C40" s="2">
        <v>61</v>
      </c>
      <c r="D40" s="2">
        <v>1200</v>
      </c>
      <c r="E40" s="2">
        <v>0</v>
      </c>
      <c r="F40" s="2">
        <v>0</v>
      </c>
      <c r="G40" s="2">
        <v>0</v>
      </c>
      <c r="H40" s="2">
        <v>0</v>
      </c>
      <c r="K40" s="3">
        <v>12627.04</v>
      </c>
      <c r="L40" s="2">
        <v>4763</v>
      </c>
    </row>
    <row r="41" spans="1:12" x14ac:dyDescent="0.2">
      <c r="A41" s="2" t="s">
        <v>163</v>
      </c>
      <c r="B41" s="2">
        <v>665</v>
      </c>
      <c r="C41" s="2">
        <v>93</v>
      </c>
      <c r="D41" s="2">
        <v>572</v>
      </c>
      <c r="E41" s="2">
        <v>0</v>
      </c>
      <c r="F41" s="2">
        <v>0</v>
      </c>
      <c r="G41" s="2">
        <v>0</v>
      </c>
      <c r="H41" s="2">
        <v>0</v>
      </c>
      <c r="K41" s="3">
        <v>6527.8</v>
      </c>
      <c r="L41" s="2">
        <v>1746</v>
      </c>
    </row>
    <row r="42" spans="1:12" x14ac:dyDescent="0.2">
      <c r="A42" s="2" t="s">
        <v>53</v>
      </c>
      <c r="B42" s="2">
        <v>1001</v>
      </c>
      <c r="C42" s="2">
        <v>326</v>
      </c>
      <c r="D42" s="2">
        <v>666</v>
      </c>
      <c r="E42" s="2">
        <v>9</v>
      </c>
      <c r="F42" s="2">
        <v>0</v>
      </c>
      <c r="G42" s="2">
        <v>0</v>
      </c>
      <c r="H42" s="2">
        <v>0</v>
      </c>
      <c r="K42" s="3">
        <v>7710.59</v>
      </c>
      <c r="L42" s="2">
        <v>3811</v>
      </c>
    </row>
    <row r="43" spans="1:12" x14ac:dyDescent="0.2">
      <c r="A43" s="2" t="s">
        <v>100</v>
      </c>
      <c r="B43" s="2">
        <v>1021</v>
      </c>
      <c r="C43" s="2">
        <v>203</v>
      </c>
      <c r="D43" s="2">
        <v>801</v>
      </c>
      <c r="E43" s="2">
        <v>17</v>
      </c>
      <c r="F43" s="2">
        <v>0</v>
      </c>
      <c r="G43" s="2">
        <v>0</v>
      </c>
      <c r="H43" s="2">
        <v>0</v>
      </c>
      <c r="K43" s="3">
        <v>11267.29</v>
      </c>
      <c r="L43" s="2">
        <v>4695</v>
      </c>
    </row>
    <row r="44" spans="1:12" x14ac:dyDescent="0.2">
      <c r="A44" s="2" t="s">
        <v>322</v>
      </c>
      <c r="B44" s="2">
        <v>14</v>
      </c>
      <c r="C44" s="2">
        <v>14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K44" s="3">
        <v>103.73</v>
      </c>
      <c r="L44" s="2">
        <v>0</v>
      </c>
    </row>
    <row r="45" spans="1:12" x14ac:dyDescent="0.2">
      <c r="A45" s="2" t="s">
        <v>273</v>
      </c>
      <c r="B45" s="2">
        <v>248</v>
      </c>
      <c r="C45" s="2">
        <v>32</v>
      </c>
      <c r="D45" s="2">
        <v>216</v>
      </c>
      <c r="E45" s="2">
        <v>0</v>
      </c>
      <c r="F45" s="2">
        <v>0</v>
      </c>
      <c r="G45" s="2">
        <v>0</v>
      </c>
      <c r="H45" s="2">
        <v>0</v>
      </c>
      <c r="K45" s="3">
        <v>8901.31</v>
      </c>
      <c r="L45" s="2">
        <v>485</v>
      </c>
    </row>
    <row r="46" spans="1:12" x14ac:dyDescent="0.2">
      <c r="A46" s="2" t="s">
        <v>41</v>
      </c>
      <c r="B46" s="2">
        <v>854</v>
      </c>
      <c r="C46" s="2">
        <v>207</v>
      </c>
      <c r="D46" s="2">
        <v>647</v>
      </c>
      <c r="E46" s="2">
        <v>0</v>
      </c>
      <c r="F46" s="2">
        <v>0</v>
      </c>
      <c r="G46" s="2">
        <v>0</v>
      </c>
      <c r="H46" s="2">
        <v>0</v>
      </c>
      <c r="K46" s="3">
        <v>5772.31</v>
      </c>
      <c r="L46" s="2">
        <v>1687</v>
      </c>
    </row>
    <row r="47" spans="1:12" x14ac:dyDescent="0.2">
      <c r="A47" s="2" t="s">
        <v>105</v>
      </c>
      <c r="B47" s="2">
        <v>417</v>
      </c>
      <c r="C47" s="2">
        <v>82</v>
      </c>
      <c r="D47" s="2">
        <v>325</v>
      </c>
      <c r="E47" s="2">
        <v>10</v>
      </c>
      <c r="F47" s="2">
        <v>0</v>
      </c>
      <c r="G47" s="2">
        <v>0</v>
      </c>
      <c r="H47" s="2">
        <v>0</v>
      </c>
      <c r="K47" s="3">
        <v>4827.8900000000003</v>
      </c>
      <c r="L47" s="2">
        <v>6622</v>
      </c>
    </row>
    <row r="48" spans="1:12" x14ac:dyDescent="0.2">
      <c r="A48" s="2" t="s">
        <v>323</v>
      </c>
      <c r="B48" s="2">
        <v>448</v>
      </c>
      <c r="C48" s="2">
        <v>448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K48" s="3">
        <v>772.04</v>
      </c>
      <c r="L48" s="2">
        <v>8001</v>
      </c>
    </row>
    <row r="49" spans="1:12" x14ac:dyDescent="0.2">
      <c r="A49" s="2" t="s">
        <v>324</v>
      </c>
      <c r="B49" s="2">
        <v>5</v>
      </c>
      <c r="C49" s="2">
        <v>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K49" s="3">
        <v>0</v>
      </c>
      <c r="L49" s="2">
        <v>372</v>
      </c>
    </row>
    <row r="50" spans="1:12" x14ac:dyDescent="0.2">
      <c r="A50" s="2" t="s">
        <v>175</v>
      </c>
      <c r="B50" s="2">
        <v>283</v>
      </c>
      <c r="C50" s="2">
        <v>96</v>
      </c>
      <c r="D50" s="2">
        <v>187</v>
      </c>
      <c r="E50" s="2">
        <v>0</v>
      </c>
      <c r="F50" s="2">
        <v>0</v>
      </c>
      <c r="G50" s="2">
        <v>0</v>
      </c>
      <c r="H50" s="2">
        <v>0</v>
      </c>
      <c r="K50" s="3">
        <v>4078.03</v>
      </c>
      <c r="L50" s="2">
        <v>3668</v>
      </c>
    </row>
    <row r="51" spans="1:12" x14ac:dyDescent="0.2">
      <c r="A51" s="2" t="s">
        <v>325</v>
      </c>
      <c r="B51" s="2">
        <v>19</v>
      </c>
      <c r="C51" s="2">
        <v>19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K51" s="3">
        <v>177.64</v>
      </c>
      <c r="L51" s="2">
        <v>14813</v>
      </c>
    </row>
    <row r="52" spans="1:12" x14ac:dyDescent="0.2">
      <c r="A52" s="2" t="s">
        <v>78</v>
      </c>
      <c r="B52" s="2">
        <v>108</v>
      </c>
      <c r="C52" s="2">
        <v>21</v>
      </c>
      <c r="D52" s="2">
        <v>87</v>
      </c>
      <c r="E52" s="2">
        <v>0</v>
      </c>
      <c r="F52" s="2">
        <v>0</v>
      </c>
      <c r="G52" s="2">
        <v>0</v>
      </c>
      <c r="H52" s="2">
        <v>0</v>
      </c>
      <c r="K52" s="3">
        <v>884.24</v>
      </c>
      <c r="L52" s="2">
        <v>3877</v>
      </c>
    </row>
    <row r="53" spans="1:12" x14ac:dyDescent="0.2">
      <c r="A53" s="2" t="s">
        <v>79</v>
      </c>
      <c r="B53" s="2">
        <v>83</v>
      </c>
      <c r="C53" s="2">
        <v>27</v>
      </c>
      <c r="D53" s="2">
        <v>56</v>
      </c>
      <c r="E53" s="2">
        <v>0</v>
      </c>
      <c r="F53" s="2">
        <v>0</v>
      </c>
      <c r="G53" s="2">
        <v>0</v>
      </c>
      <c r="H53" s="2">
        <v>0</v>
      </c>
      <c r="K53" s="3">
        <v>842.12</v>
      </c>
      <c r="L53" s="2">
        <v>9864</v>
      </c>
    </row>
    <row r="54" spans="1:12" x14ac:dyDescent="0.2">
      <c r="A54" s="2" t="s">
        <v>92</v>
      </c>
      <c r="B54" s="2">
        <v>277</v>
      </c>
      <c r="C54" s="2">
        <v>161</v>
      </c>
      <c r="D54" s="2">
        <v>116</v>
      </c>
      <c r="E54" s="2">
        <v>0</v>
      </c>
      <c r="F54" s="2">
        <v>0</v>
      </c>
      <c r="G54" s="2">
        <v>0</v>
      </c>
      <c r="H54" s="2">
        <v>0</v>
      </c>
      <c r="K54" s="3">
        <v>2835.18</v>
      </c>
      <c r="L54" s="2">
        <v>2274</v>
      </c>
    </row>
    <row r="55" spans="1:12" x14ac:dyDescent="0.2">
      <c r="A55" s="2" t="s">
        <v>84</v>
      </c>
      <c r="B55" s="2">
        <v>1154</v>
      </c>
      <c r="C55" s="2">
        <v>143</v>
      </c>
      <c r="D55" s="2">
        <v>1010</v>
      </c>
      <c r="E55" s="2">
        <v>1</v>
      </c>
      <c r="F55" s="2">
        <v>0</v>
      </c>
      <c r="G55" s="2">
        <v>0</v>
      </c>
      <c r="H55" s="2">
        <v>0</v>
      </c>
      <c r="K55" s="3">
        <v>11400.17</v>
      </c>
      <c r="L55" s="2">
        <v>22546</v>
      </c>
    </row>
    <row r="56" spans="1:12" x14ac:dyDescent="0.2">
      <c r="A56" s="2" t="s">
        <v>272</v>
      </c>
      <c r="B56" s="2">
        <v>363</v>
      </c>
      <c r="C56" s="2">
        <v>92</v>
      </c>
      <c r="D56" s="2">
        <v>271</v>
      </c>
      <c r="E56" s="2">
        <v>0</v>
      </c>
      <c r="F56" s="2">
        <v>0</v>
      </c>
      <c r="G56" s="2">
        <v>0</v>
      </c>
      <c r="H56" s="2">
        <v>0</v>
      </c>
      <c r="K56" s="3">
        <v>12108.14</v>
      </c>
      <c r="L56" s="2">
        <v>576</v>
      </c>
    </row>
    <row r="57" spans="1:12" x14ac:dyDescent="0.2">
      <c r="A57" s="2" t="s">
        <v>229</v>
      </c>
      <c r="B57" s="2">
        <v>2338</v>
      </c>
      <c r="C57" s="2">
        <v>257</v>
      </c>
      <c r="D57" s="2">
        <v>2059</v>
      </c>
      <c r="E57" s="2">
        <v>22</v>
      </c>
      <c r="F57" s="2">
        <v>0</v>
      </c>
      <c r="G57" s="2">
        <v>0</v>
      </c>
      <c r="H57" s="2">
        <v>0</v>
      </c>
      <c r="K57" s="3">
        <v>53337.26</v>
      </c>
      <c r="L57" s="2">
        <v>5368</v>
      </c>
    </row>
    <row r="58" spans="1:12" x14ac:dyDescent="0.2">
      <c r="A58" s="2" t="s">
        <v>326</v>
      </c>
      <c r="B58" s="2">
        <v>8</v>
      </c>
      <c r="C58" s="2">
        <v>8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K58" s="3">
        <v>15.96</v>
      </c>
      <c r="L58" s="2">
        <v>4971</v>
      </c>
    </row>
    <row r="59" spans="1:12" x14ac:dyDescent="0.2">
      <c r="A59" s="2" t="s">
        <v>66</v>
      </c>
      <c r="B59" s="2">
        <v>60</v>
      </c>
      <c r="C59" s="2">
        <v>24</v>
      </c>
      <c r="D59" s="2">
        <v>36</v>
      </c>
      <c r="E59" s="2">
        <v>0</v>
      </c>
      <c r="F59" s="2">
        <v>0</v>
      </c>
      <c r="G59" s="2">
        <v>0</v>
      </c>
      <c r="H59" s="2">
        <v>0</v>
      </c>
      <c r="K59" s="3">
        <v>502.16</v>
      </c>
      <c r="L59" s="2">
        <v>6010</v>
      </c>
    </row>
    <row r="60" spans="1:12" x14ac:dyDescent="0.2">
      <c r="A60" s="2" t="s">
        <v>91</v>
      </c>
      <c r="B60" s="2">
        <v>2134</v>
      </c>
      <c r="C60" s="2">
        <v>442</v>
      </c>
      <c r="D60" s="2">
        <v>1679</v>
      </c>
      <c r="E60" s="2">
        <v>13</v>
      </c>
      <c r="F60" s="2">
        <v>0</v>
      </c>
      <c r="G60" s="2">
        <v>0</v>
      </c>
      <c r="H60" s="2">
        <v>0</v>
      </c>
      <c r="K60" s="3">
        <v>20484.5</v>
      </c>
      <c r="L60" s="2">
        <v>60</v>
      </c>
    </row>
    <row r="61" spans="1:12" x14ac:dyDescent="0.2">
      <c r="A61" s="2" t="s">
        <v>146</v>
      </c>
      <c r="B61" s="2">
        <v>4</v>
      </c>
      <c r="C61" s="2">
        <v>4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K61" s="3">
        <v>59.92</v>
      </c>
      <c r="L61" s="2">
        <v>1</v>
      </c>
    </row>
    <row r="62" spans="1:12" x14ac:dyDescent="0.2">
      <c r="A62" s="2" t="s">
        <v>126</v>
      </c>
      <c r="B62" s="2">
        <v>204</v>
      </c>
      <c r="C62" s="2">
        <v>147</v>
      </c>
      <c r="D62" s="2">
        <v>57</v>
      </c>
      <c r="E62" s="2">
        <v>0</v>
      </c>
      <c r="F62" s="2">
        <v>0</v>
      </c>
      <c r="G62" s="2">
        <v>0</v>
      </c>
      <c r="H62" s="2">
        <v>0</v>
      </c>
      <c r="K62" s="3">
        <v>2555.92</v>
      </c>
      <c r="L62" s="2">
        <v>1378</v>
      </c>
    </row>
    <row r="63" spans="1:12" x14ac:dyDescent="0.2">
      <c r="A63" s="2" t="s">
        <v>208</v>
      </c>
      <c r="B63" s="2">
        <v>748</v>
      </c>
      <c r="C63" s="2">
        <v>269</v>
      </c>
      <c r="D63" s="2">
        <v>479</v>
      </c>
      <c r="E63" s="2">
        <v>0</v>
      </c>
      <c r="F63" s="2">
        <v>0</v>
      </c>
      <c r="G63" s="2">
        <v>0</v>
      </c>
      <c r="H63" s="2">
        <v>0</v>
      </c>
      <c r="K63" s="3">
        <v>16952.91</v>
      </c>
      <c r="L63" s="2">
        <v>291</v>
      </c>
    </row>
    <row r="64" spans="1:12" x14ac:dyDescent="0.2">
      <c r="A64" s="2" t="s">
        <v>227</v>
      </c>
      <c r="B64" s="2">
        <v>1097</v>
      </c>
      <c r="C64" s="2">
        <v>74</v>
      </c>
      <c r="D64" s="2">
        <v>1006</v>
      </c>
      <c r="E64" s="2">
        <v>12</v>
      </c>
      <c r="F64" s="2">
        <v>0</v>
      </c>
      <c r="G64" s="2">
        <v>0</v>
      </c>
      <c r="H64" s="2">
        <v>0</v>
      </c>
      <c r="K64" s="3">
        <v>23686.49</v>
      </c>
      <c r="L64" s="2">
        <v>6927</v>
      </c>
    </row>
    <row r="65" spans="1:12" x14ac:dyDescent="0.2">
      <c r="A65" s="2" t="s">
        <v>327</v>
      </c>
      <c r="B65" s="2">
        <v>1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K65" s="3">
        <v>7.98</v>
      </c>
      <c r="L65" s="2">
        <v>0</v>
      </c>
    </row>
    <row r="66" spans="1:12" x14ac:dyDescent="0.2">
      <c r="A66" s="2" t="s">
        <v>56</v>
      </c>
      <c r="B66" s="2">
        <v>196</v>
      </c>
      <c r="C66" s="2">
        <v>196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K66" s="3">
        <v>1554.07</v>
      </c>
      <c r="L66" s="2">
        <v>4074</v>
      </c>
    </row>
    <row r="67" spans="1:12" x14ac:dyDescent="0.2">
      <c r="A67" s="2" t="s">
        <v>74</v>
      </c>
      <c r="B67" s="2">
        <v>100</v>
      </c>
      <c r="C67" s="2">
        <v>9</v>
      </c>
      <c r="D67" s="2">
        <v>91</v>
      </c>
      <c r="E67" s="2">
        <v>0</v>
      </c>
      <c r="F67" s="2">
        <v>0</v>
      </c>
      <c r="G67" s="2">
        <v>0</v>
      </c>
      <c r="H67" s="2">
        <v>0</v>
      </c>
      <c r="K67" s="3">
        <v>813.52</v>
      </c>
      <c r="L67" s="2">
        <v>6678</v>
      </c>
    </row>
    <row r="68" spans="1:12" x14ac:dyDescent="0.2">
      <c r="A68" s="2" t="s">
        <v>113</v>
      </c>
      <c r="B68" s="2">
        <v>491</v>
      </c>
      <c r="C68" s="2">
        <v>97</v>
      </c>
      <c r="D68" s="2">
        <v>394</v>
      </c>
      <c r="E68" s="2">
        <v>0</v>
      </c>
      <c r="F68" s="2">
        <v>0</v>
      </c>
      <c r="G68" s="2">
        <v>0</v>
      </c>
      <c r="H68" s="2">
        <v>0</v>
      </c>
      <c r="K68" s="3">
        <v>5773.44</v>
      </c>
      <c r="L68" s="2">
        <v>6113</v>
      </c>
    </row>
    <row r="69" spans="1:12" x14ac:dyDescent="0.2">
      <c r="A69" s="2" t="s">
        <v>60</v>
      </c>
      <c r="B69" s="2">
        <v>395</v>
      </c>
      <c r="C69" s="2">
        <v>8</v>
      </c>
      <c r="D69" s="2">
        <v>387</v>
      </c>
      <c r="E69" s="2">
        <v>0</v>
      </c>
      <c r="F69" s="2">
        <v>0</v>
      </c>
      <c r="G69" s="2">
        <v>0</v>
      </c>
      <c r="H69" s="2">
        <v>0</v>
      </c>
      <c r="K69" s="3">
        <v>3142.44</v>
      </c>
      <c r="L69" s="2">
        <v>18541</v>
      </c>
    </row>
    <row r="70" spans="1:12" x14ac:dyDescent="0.2">
      <c r="A70" s="2" t="s">
        <v>248</v>
      </c>
      <c r="B70" s="2">
        <v>99</v>
      </c>
      <c r="C70" s="2">
        <v>5</v>
      </c>
      <c r="D70" s="2">
        <v>94</v>
      </c>
      <c r="E70" s="2">
        <v>0</v>
      </c>
      <c r="F70" s="2">
        <v>0</v>
      </c>
      <c r="G70" s="2">
        <v>0</v>
      </c>
      <c r="H70" s="2">
        <v>0</v>
      </c>
      <c r="K70" s="3">
        <v>2750.02</v>
      </c>
      <c r="L70" s="2">
        <v>452</v>
      </c>
    </row>
    <row r="71" spans="1:12" x14ac:dyDescent="0.2">
      <c r="A71" s="2" t="s">
        <v>205</v>
      </c>
      <c r="B71" s="2">
        <v>282</v>
      </c>
      <c r="C71" s="2">
        <v>12</v>
      </c>
      <c r="D71" s="2">
        <v>270</v>
      </c>
      <c r="E71" s="2">
        <v>0</v>
      </c>
      <c r="F71" s="2">
        <v>0</v>
      </c>
      <c r="G71" s="2">
        <v>0</v>
      </c>
      <c r="H71" s="2">
        <v>0</v>
      </c>
      <c r="K71" s="3">
        <v>5837.14</v>
      </c>
      <c r="L71" s="2">
        <v>243</v>
      </c>
    </row>
    <row r="72" spans="1:12" x14ac:dyDescent="0.2">
      <c r="A72" s="2" t="s">
        <v>192</v>
      </c>
      <c r="B72" s="2">
        <v>620</v>
      </c>
      <c r="C72" s="2">
        <v>183</v>
      </c>
      <c r="D72" s="2">
        <v>437</v>
      </c>
      <c r="E72" s="2">
        <v>0</v>
      </c>
      <c r="F72" s="2">
        <v>0</v>
      </c>
      <c r="G72" s="2">
        <v>0</v>
      </c>
      <c r="H72" s="2">
        <v>0</v>
      </c>
      <c r="K72" s="3">
        <v>11479.72</v>
      </c>
      <c r="L72" s="2">
        <v>817</v>
      </c>
    </row>
    <row r="73" spans="1:12" x14ac:dyDescent="0.2">
      <c r="A73" s="2" t="s">
        <v>328</v>
      </c>
      <c r="B73" s="2">
        <v>2</v>
      </c>
      <c r="C73" s="2">
        <v>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K73" s="3">
        <v>11.96</v>
      </c>
      <c r="L73" s="2">
        <v>0</v>
      </c>
    </row>
    <row r="74" spans="1:12" x14ac:dyDescent="0.2">
      <c r="A74" s="2" t="s">
        <v>71</v>
      </c>
      <c r="B74" s="2">
        <v>1120</v>
      </c>
      <c r="C74" s="2">
        <v>230</v>
      </c>
      <c r="D74" s="2">
        <v>866</v>
      </c>
      <c r="E74" s="2">
        <v>24</v>
      </c>
      <c r="F74" s="2">
        <v>0</v>
      </c>
      <c r="G74" s="2">
        <v>0</v>
      </c>
      <c r="H74" s="2">
        <v>0</v>
      </c>
      <c r="K74" s="3">
        <v>9123.44</v>
      </c>
      <c r="L74" s="2">
        <v>50946</v>
      </c>
    </row>
    <row r="75" spans="1:12" x14ac:dyDescent="0.2">
      <c r="A75" s="2" t="s">
        <v>157</v>
      </c>
      <c r="B75" s="2">
        <v>907</v>
      </c>
      <c r="C75" s="2">
        <v>220</v>
      </c>
      <c r="D75" s="2">
        <v>687</v>
      </c>
      <c r="E75" s="2">
        <v>0</v>
      </c>
      <c r="F75" s="2">
        <v>0</v>
      </c>
      <c r="G75" s="2">
        <v>0</v>
      </c>
      <c r="H75" s="2">
        <v>0</v>
      </c>
      <c r="K75" s="3">
        <v>8218.1299999999992</v>
      </c>
      <c r="L75" s="2">
        <v>1336</v>
      </c>
    </row>
    <row r="76" spans="1:12" x14ac:dyDescent="0.2">
      <c r="A76" s="2" t="s">
        <v>329</v>
      </c>
      <c r="B76" s="2">
        <v>11</v>
      </c>
      <c r="C76" s="2">
        <v>11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K76" s="3">
        <v>419.53</v>
      </c>
      <c r="L76" s="2">
        <v>977</v>
      </c>
    </row>
    <row r="77" spans="1:12" x14ac:dyDescent="0.2">
      <c r="A77" s="2" t="s">
        <v>240</v>
      </c>
      <c r="B77" s="2">
        <v>28</v>
      </c>
      <c r="C77" s="2">
        <v>28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K77" s="3">
        <v>704.18</v>
      </c>
      <c r="L77" s="2">
        <v>712</v>
      </c>
    </row>
    <row r="78" spans="1:12" x14ac:dyDescent="0.2">
      <c r="A78" s="2" t="s">
        <v>330</v>
      </c>
      <c r="B78" s="2">
        <v>52</v>
      </c>
      <c r="C78" s="2">
        <v>52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K78" s="3">
        <v>712.09</v>
      </c>
      <c r="L78" s="2">
        <v>0</v>
      </c>
    </row>
    <row r="79" spans="1:12" x14ac:dyDescent="0.2">
      <c r="A79" s="2" t="s">
        <v>331</v>
      </c>
      <c r="B79" s="2">
        <v>42</v>
      </c>
      <c r="C79" s="2">
        <v>42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K79" s="3">
        <v>494.86</v>
      </c>
      <c r="L79" s="2">
        <v>1447</v>
      </c>
    </row>
    <row r="80" spans="1:12" x14ac:dyDescent="0.2">
      <c r="A80" s="2" t="s">
        <v>332</v>
      </c>
      <c r="B80" s="2">
        <v>13</v>
      </c>
      <c r="C80" s="2">
        <v>13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K80" s="3">
        <v>85.74</v>
      </c>
      <c r="L80" s="2">
        <v>8957</v>
      </c>
    </row>
    <row r="81" spans="1:12" x14ac:dyDescent="0.2">
      <c r="A81" s="2" t="s">
        <v>95</v>
      </c>
      <c r="B81" s="2">
        <v>438</v>
      </c>
      <c r="C81" s="2">
        <v>269</v>
      </c>
      <c r="D81" s="2">
        <v>169</v>
      </c>
      <c r="E81" s="2">
        <v>0</v>
      </c>
      <c r="F81" s="2">
        <v>0</v>
      </c>
      <c r="G81" s="2">
        <v>0</v>
      </c>
      <c r="H81" s="2">
        <v>0</v>
      </c>
      <c r="K81" s="3">
        <v>5044.16</v>
      </c>
      <c r="L81" s="2">
        <v>6980</v>
      </c>
    </row>
    <row r="82" spans="1:12" x14ac:dyDescent="0.2">
      <c r="A82" s="2" t="s">
        <v>333</v>
      </c>
      <c r="B82" s="2">
        <v>896</v>
      </c>
      <c r="C82" s="2">
        <v>156</v>
      </c>
      <c r="D82" s="2">
        <v>732</v>
      </c>
      <c r="E82" s="2">
        <v>8</v>
      </c>
      <c r="F82" s="2">
        <v>0</v>
      </c>
      <c r="G82" s="2">
        <v>0</v>
      </c>
      <c r="H82" s="2">
        <v>0</v>
      </c>
      <c r="K82" s="3">
        <v>8760</v>
      </c>
      <c r="L82" s="2">
        <v>1</v>
      </c>
    </row>
    <row r="83" spans="1:12" x14ac:dyDescent="0.2">
      <c r="A83" s="2" t="s">
        <v>40</v>
      </c>
      <c r="B83" s="2">
        <v>87</v>
      </c>
      <c r="C83" s="2">
        <v>66</v>
      </c>
      <c r="D83" s="2">
        <v>21</v>
      </c>
      <c r="E83" s="2">
        <v>0</v>
      </c>
      <c r="F83" s="2">
        <v>0</v>
      </c>
      <c r="G83" s="2">
        <v>0</v>
      </c>
      <c r="H83" s="2">
        <v>0</v>
      </c>
      <c r="K83" s="3">
        <v>640.35</v>
      </c>
      <c r="L83" s="2">
        <v>10150</v>
      </c>
    </row>
    <row r="84" spans="1:12" x14ac:dyDescent="0.2">
      <c r="A84" s="2" t="s">
        <v>123</v>
      </c>
      <c r="B84" s="2">
        <v>486</v>
      </c>
      <c r="C84" s="2">
        <v>137</v>
      </c>
      <c r="D84" s="2">
        <v>349</v>
      </c>
      <c r="E84" s="2">
        <v>0</v>
      </c>
      <c r="F84" s="2">
        <v>0</v>
      </c>
      <c r="G84" s="2">
        <v>0</v>
      </c>
      <c r="H84" s="2">
        <v>0</v>
      </c>
      <c r="K84" s="3">
        <v>5730.98</v>
      </c>
      <c r="L84" s="2">
        <v>1729</v>
      </c>
    </row>
    <row r="85" spans="1:12" x14ac:dyDescent="0.2">
      <c r="A85" s="2" t="s">
        <v>334</v>
      </c>
      <c r="B85" s="2">
        <v>6</v>
      </c>
      <c r="C85" s="2">
        <v>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K85" s="3">
        <v>53.88</v>
      </c>
      <c r="L85" s="2">
        <v>52423</v>
      </c>
    </row>
    <row r="86" spans="1:12" x14ac:dyDescent="0.2">
      <c r="A86" s="2" t="s">
        <v>280</v>
      </c>
      <c r="B86" s="2">
        <v>105</v>
      </c>
      <c r="C86" s="2">
        <v>43</v>
      </c>
      <c r="D86" s="2">
        <v>62</v>
      </c>
      <c r="E86" s="2">
        <v>0</v>
      </c>
      <c r="F86" s="2">
        <v>0</v>
      </c>
      <c r="G86" s="2">
        <v>0</v>
      </c>
      <c r="H86" s="2">
        <v>0</v>
      </c>
      <c r="K86" s="3">
        <v>3948.6</v>
      </c>
      <c r="L86" s="2">
        <v>213</v>
      </c>
    </row>
    <row r="87" spans="1:12" x14ac:dyDescent="0.2">
      <c r="A87" s="2" t="s">
        <v>335</v>
      </c>
      <c r="B87" s="2">
        <v>39</v>
      </c>
      <c r="C87" s="2">
        <v>11</v>
      </c>
      <c r="D87" s="2">
        <v>28</v>
      </c>
      <c r="E87" s="2">
        <v>0</v>
      </c>
      <c r="F87" s="2">
        <v>0</v>
      </c>
      <c r="G87" s="2">
        <v>0</v>
      </c>
      <c r="H87" s="2">
        <v>0</v>
      </c>
      <c r="K87" s="3">
        <v>1363.28</v>
      </c>
      <c r="L87" s="2">
        <v>1</v>
      </c>
    </row>
    <row r="88" spans="1:12" x14ac:dyDescent="0.2">
      <c r="A88" s="2" t="s">
        <v>292</v>
      </c>
      <c r="B88" s="2">
        <v>23</v>
      </c>
      <c r="C88" s="2">
        <v>17</v>
      </c>
      <c r="D88" s="2">
        <v>6</v>
      </c>
      <c r="E88" s="2">
        <v>0</v>
      </c>
      <c r="F88" s="2">
        <v>0</v>
      </c>
      <c r="G88" s="2">
        <v>0</v>
      </c>
      <c r="H88" s="2">
        <v>0</v>
      </c>
      <c r="K88" s="3">
        <v>1134.54</v>
      </c>
      <c r="L88" s="2">
        <v>431</v>
      </c>
    </row>
    <row r="89" spans="1:12" x14ac:dyDescent="0.2">
      <c r="A89" s="2" t="s">
        <v>297</v>
      </c>
      <c r="B89" s="2">
        <v>49</v>
      </c>
      <c r="C89" s="2">
        <v>30</v>
      </c>
      <c r="D89" s="2">
        <v>19</v>
      </c>
      <c r="E89" s="2">
        <v>0</v>
      </c>
      <c r="F89" s="2">
        <v>0</v>
      </c>
      <c r="G89" s="2">
        <v>0</v>
      </c>
      <c r="H89" s="2">
        <v>0</v>
      </c>
      <c r="K89" s="3">
        <v>3430.04</v>
      </c>
      <c r="L89" s="2">
        <v>231</v>
      </c>
    </row>
    <row r="90" spans="1:12" x14ac:dyDescent="0.2">
      <c r="A90" s="2" t="s">
        <v>336</v>
      </c>
      <c r="B90" s="2">
        <v>6</v>
      </c>
      <c r="C90" s="2">
        <v>6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K90" s="3">
        <v>47.88</v>
      </c>
      <c r="L90" s="2">
        <v>5323</v>
      </c>
    </row>
    <row r="91" spans="1:12" x14ac:dyDescent="0.2">
      <c r="A91" s="2" t="s">
        <v>337</v>
      </c>
      <c r="B91" s="2">
        <v>10</v>
      </c>
      <c r="C91" s="2">
        <v>10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K91" s="3">
        <v>131.80000000000001</v>
      </c>
      <c r="L91" s="2">
        <v>2034</v>
      </c>
    </row>
    <row r="92" spans="1:12" x14ac:dyDescent="0.2">
      <c r="A92" s="2" t="s">
        <v>338</v>
      </c>
      <c r="B92" s="2">
        <v>26</v>
      </c>
      <c r="C92" s="2">
        <v>11</v>
      </c>
      <c r="D92" s="2">
        <v>15</v>
      </c>
      <c r="E92" s="2">
        <v>0</v>
      </c>
      <c r="F92" s="2">
        <v>0</v>
      </c>
      <c r="G92" s="2">
        <v>0</v>
      </c>
      <c r="H92" s="2">
        <v>0</v>
      </c>
      <c r="K92" s="3">
        <v>603.48</v>
      </c>
      <c r="L92" s="2">
        <v>1152</v>
      </c>
    </row>
    <row r="93" spans="1:12" x14ac:dyDescent="0.2">
      <c r="A93" s="2" t="s">
        <v>245</v>
      </c>
      <c r="B93" s="2">
        <v>47</v>
      </c>
      <c r="C93" s="2">
        <v>11</v>
      </c>
      <c r="D93" s="2">
        <v>36</v>
      </c>
      <c r="E93" s="2">
        <v>0</v>
      </c>
      <c r="F93" s="2">
        <v>0</v>
      </c>
      <c r="G93" s="2">
        <v>0</v>
      </c>
      <c r="H93" s="2">
        <v>0</v>
      </c>
      <c r="K93" s="3">
        <v>1205.51</v>
      </c>
      <c r="L93" s="2">
        <v>870</v>
      </c>
    </row>
    <row r="94" spans="1:12" x14ac:dyDescent="0.2">
      <c r="A94" s="2" t="s">
        <v>339</v>
      </c>
      <c r="B94" s="2">
        <v>120</v>
      </c>
      <c r="C94" s="2">
        <v>36</v>
      </c>
      <c r="D94" s="2">
        <v>84</v>
      </c>
      <c r="E94" s="2">
        <v>0</v>
      </c>
      <c r="F94" s="2">
        <v>0</v>
      </c>
      <c r="G94" s="2">
        <v>0</v>
      </c>
      <c r="H94" s="2">
        <v>0</v>
      </c>
      <c r="K94" s="3">
        <v>1461.71</v>
      </c>
      <c r="L94" s="2">
        <v>1350</v>
      </c>
    </row>
    <row r="95" spans="1:12" x14ac:dyDescent="0.2">
      <c r="A95" s="2" t="s">
        <v>340</v>
      </c>
      <c r="B95" s="2">
        <v>29</v>
      </c>
      <c r="C95" s="2">
        <v>29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K95" s="3">
        <v>659.46</v>
      </c>
      <c r="L95" s="2">
        <v>354</v>
      </c>
    </row>
    <row r="96" spans="1:12" x14ac:dyDescent="0.2">
      <c r="A96" s="2" t="s">
        <v>164</v>
      </c>
      <c r="B96" s="2">
        <v>243</v>
      </c>
      <c r="C96" s="2">
        <v>204</v>
      </c>
      <c r="D96" s="2">
        <v>39</v>
      </c>
      <c r="E96" s="2">
        <v>0</v>
      </c>
      <c r="F96" s="2">
        <v>0</v>
      </c>
      <c r="G96" s="2">
        <v>0</v>
      </c>
      <c r="H96" s="2">
        <v>0</v>
      </c>
      <c r="K96" s="3">
        <v>3506.48</v>
      </c>
      <c r="L96" s="2">
        <v>3757</v>
      </c>
    </row>
    <row r="97" spans="1:12" x14ac:dyDescent="0.2">
      <c r="A97" s="2" t="s">
        <v>341</v>
      </c>
      <c r="B97" s="2">
        <v>198</v>
      </c>
      <c r="C97" s="2">
        <v>39</v>
      </c>
      <c r="D97" s="2">
        <v>156</v>
      </c>
      <c r="E97" s="2">
        <v>3</v>
      </c>
      <c r="F97" s="2">
        <v>0</v>
      </c>
      <c r="G97" s="2">
        <v>0</v>
      </c>
      <c r="H97" s="2">
        <v>0</v>
      </c>
      <c r="K97" s="3">
        <v>2440.81</v>
      </c>
      <c r="L97" s="2">
        <v>265</v>
      </c>
    </row>
    <row r="98" spans="1:12" x14ac:dyDescent="0.2">
      <c r="A98" s="2" t="s">
        <v>267</v>
      </c>
      <c r="B98" s="2">
        <v>109</v>
      </c>
      <c r="C98" s="2">
        <v>11</v>
      </c>
      <c r="D98" s="2">
        <v>97</v>
      </c>
      <c r="E98" s="2">
        <v>1</v>
      </c>
      <c r="F98" s="2">
        <v>0</v>
      </c>
      <c r="G98" s="2">
        <v>0</v>
      </c>
      <c r="H98" s="2">
        <v>0</v>
      </c>
      <c r="K98" s="3">
        <v>3672.86</v>
      </c>
      <c r="L98" s="2">
        <v>1994</v>
      </c>
    </row>
    <row r="99" spans="1:12" x14ac:dyDescent="0.2">
      <c r="A99" s="2" t="s">
        <v>260</v>
      </c>
      <c r="B99" s="2">
        <v>364</v>
      </c>
      <c r="C99" s="2">
        <v>199</v>
      </c>
      <c r="D99" s="2">
        <v>164</v>
      </c>
      <c r="E99" s="2">
        <v>1</v>
      </c>
      <c r="F99" s="2">
        <v>0</v>
      </c>
      <c r="G99" s="2">
        <v>0</v>
      </c>
      <c r="H99" s="2">
        <v>0</v>
      </c>
      <c r="K99" s="3">
        <v>10789.87</v>
      </c>
      <c r="L99" s="2">
        <v>145</v>
      </c>
    </row>
    <row r="100" spans="1:12" x14ac:dyDescent="0.2">
      <c r="A100" s="2" t="s">
        <v>186</v>
      </c>
      <c r="B100" s="2">
        <v>142</v>
      </c>
      <c r="C100" s="2">
        <v>45</v>
      </c>
      <c r="D100" s="2">
        <v>97</v>
      </c>
      <c r="E100" s="2">
        <v>0</v>
      </c>
      <c r="F100" s="2">
        <v>0</v>
      </c>
      <c r="G100" s="2">
        <v>0</v>
      </c>
      <c r="H100" s="2">
        <v>0</v>
      </c>
      <c r="K100" s="3">
        <v>2004.54</v>
      </c>
      <c r="L100" s="2">
        <v>3714</v>
      </c>
    </row>
    <row r="101" spans="1:12" x14ac:dyDescent="0.2">
      <c r="A101" s="2" t="s">
        <v>65</v>
      </c>
      <c r="B101" s="2">
        <v>192</v>
      </c>
      <c r="C101" s="2">
        <v>126</v>
      </c>
      <c r="D101" s="2">
        <v>65</v>
      </c>
      <c r="E101" s="2">
        <v>1</v>
      </c>
      <c r="F101" s="2">
        <v>0</v>
      </c>
      <c r="G101" s="2">
        <v>0</v>
      </c>
      <c r="H101" s="2">
        <v>0</v>
      </c>
      <c r="K101" s="3">
        <v>1785.62</v>
      </c>
      <c r="L101" s="2">
        <v>4234</v>
      </c>
    </row>
    <row r="102" spans="1:12" x14ac:dyDescent="0.2">
      <c r="A102" s="2" t="s">
        <v>104</v>
      </c>
      <c r="B102" s="2">
        <v>118</v>
      </c>
      <c r="C102" s="2">
        <v>118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K102" s="3">
        <v>1353.68</v>
      </c>
      <c r="L102" s="2">
        <v>4465</v>
      </c>
    </row>
    <row r="103" spans="1:12" x14ac:dyDescent="0.2">
      <c r="A103" s="2" t="s">
        <v>134</v>
      </c>
      <c r="B103" s="2">
        <v>54</v>
      </c>
      <c r="C103" s="2">
        <v>54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K103" s="3">
        <v>638.74</v>
      </c>
      <c r="L103" s="2">
        <v>1546</v>
      </c>
    </row>
    <row r="104" spans="1:12" x14ac:dyDescent="0.2">
      <c r="A104" s="2" t="s">
        <v>136</v>
      </c>
      <c r="B104" s="2">
        <v>349</v>
      </c>
      <c r="C104" s="2">
        <v>70</v>
      </c>
      <c r="D104" s="2">
        <v>279</v>
      </c>
      <c r="E104" s="2">
        <v>0</v>
      </c>
      <c r="F104" s="2">
        <v>0</v>
      </c>
      <c r="G104" s="2">
        <v>0</v>
      </c>
      <c r="H104" s="2">
        <v>0</v>
      </c>
      <c r="K104" s="3">
        <v>4872.57</v>
      </c>
      <c r="L104" s="2">
        <v>3751</v>
      </c>
    </row>
    <row r="105" spans="1:12" x14ac:dyDescent="0.2">
      <c r="A105" s="2" t="s">
        <v>86</v>
      </c>
      <c r="B105" s="2">
        <v>475</v>
      </c>
      <c r="C105" s="2">
        <v>56</v>
      </c>
      <c r="D105" s="2">
        <v>419</v>
      </c>
      <c r="E105" s="2">
        <v>0</v>
      </c>
      <c r="F105" s="2">
        <v>0</v>
      </c>
      <c r="G105" s="2">
        <v>0</v>
      </c>
      <c r="H105" s="2">
        <v>0</v>
      </c>
      <c r="K105" s="3">
        <v>4550.8500000000004</v>
      </c>
      <c r="L105" s="2">
        <v>2430</v>
      </c>
    </row>
    <row r="106" spans="1:12" x14ac:dyDescent="0.2">
      <c r="A106" s="2" t="s">
        <v>118</v>
      </c>
      <c r="B106" s="2">
        <v>448</v>
      </c>
      <c r="C106" s="2">
        <v>2</v>
      </c>
      <c r="D106" s="2">
        <v>437</v>
      </c>
      <c r="E106" s="2">
        <v>9</v>
      </c>
      <c r="F106" s="2">
        <v>0</v>
      </c>
      <c r="G106" s="2">
        <v>0</v>
      </c>
      <c r="H106" s="2">
        <v>0</v>
      </c>
      <c r="K106" s="3">
        <v>5345.6</v>
      </c>
      <c r="L106" s="2">
        <v>3730</v>
      </c>
    </row>
    <row r="107" spans="1:12" x14ac:dyDescent="0.2">
      <c r="A107" s="2" t="s">
        <v>137</v>
      </c>
      <c r="B107" s="2">
        <v>663</v>
      </c>
      <c r="C107" s="2">
        <v>45</v>
      </c>
      <c r="D107" s="2">
        <v>607</v>
      </c>
      <c r="E107" s="2">
        <v>11</v>
      </c>
      <c r="F107" s="2">
        <v>0</v>
      </c>
      <c r="G107" s="2">
        <v>0</v>
      </c>
      <c r="H107" s="2">
        <v>0</v>
      </c>
      <c r="K107" s="3">
        <v>7775.83</v>
      </c>
      <c r="L107" s="2">
        <v>5031</v>
      </c>
    </row>
    <row r="108" spans="1:12" x14ac:dyDescent="0.2">
      <c r="A108" s="2" t="s">
        <v>342</v>
      </c>
      <c r="B108" s="2">
        <v>58</v>
      </c>
      <c r="C108" s="2">
        <v>4</v>
      </c>
      <c r="D108" s="2">
        <v>54</v>
      </c>
      <c r="E108" s="2">
        <v>0</v>
      </c>
      <c r="F108" s="2">
        <v>0</v>
      </c>
      <c r="G108" s="2">
        <v>0</v>
      </c>
      <c r="H108" s="2">
        <v>0</v>
      </c>
      <c r="K108" s="3">
        <v>693.55</v>
      </c>
      <c r="L108" s="2">
        <v>882</v>
      </c>
    </row>
    <row r="109" spans="1:12" x14ac:dyDescent="0.2">
      <c r="A109" s="2" t="s">
        <v>343</v>
      </c>
      <c r="B109" s="2">
        <v>24</v>
      </c>
      <c r="C109" s="2">
        <v>3</v>
      </c>
      <c r="D109" s="2">
        <v>21</v>
      </c>
      <c r="E109" s="2">
        <v>0</v>
      </c>
      <c r="F109" s="2">
        <v>0</v>
      </c>
      <c r="G109" s="2">
        <v>0</v>
      </c>
      <c r="H109" s="2">
        <v>0</v>
      </c>
      <c r="K109" s="3">
        <v>307.17</v>
      </c>
      <c r="L109" s="2">
        <v>887</v>
      </c>
    </row>
    <row r="110" spans="1:12" x14ac:dyDescent="0.2">
      <c r="A110" s="2" t="s">
        <v>344</v>
      </c>
      <c r="B110" s="2">
        <v>105</v>
      </c>
      <c r="C110" s="2">
        <v>19</v>
      </c>
      <c r="D110" s="2">
        <v>86</v>
      </c>
      <c r="E110" s="2">
        <v>0</v>
      </c>
      <c r="F110" s="2">
        <v>0</v>
      </c>
      <c r="G110" s="2">
        <v>0</v>
      </c>
      <c r="H110" s="2">
        <v>0</v>
      </c>
      <c r="K110" s="3">
        <v>1420.99</v>
      </c>
      <c r="L110" s="2">
        <v>845</v>
      </c>
    </row>
    <row r="111" spans="1:12" x14ac:dyDescent="0.2">
      <c r="A111" s="2" t="s">
        <v>345</v>
      </c>
      <c r="B111" s="2">
        <v>40</v>
      </c>
      <c r="C111" s="2">
        <v>27</v>
      </c>
      <c r="D111" s="2">
        <v>13</v>
      </c>
      <c r="E111" s="2">
        <v>0</v>
      </c>
      <c r="F111" s="2">
        <v>0</v>
      </c>
      <c r="G111" s="2">
        <v>0</v>
      </c>
      <c r="H111" s="2">
        <v>0</v>
      </c>
      <c r="K111" s="3">
        <v>435.66</v>
      </c>
      <c r="L111" s="2">
        <v>865</v>
      </c>
    </row>
    <row r="112" spans="1:12" x14ac:dyDescent="0.2">
      <c r="A112" s="2" t="s">
        <v>89</v>
      </c>
      <c r="B112" s="2">
        <v>83</v>
      </c>
      <c r="C112" s="2">
        <v>17</v>
      </c>
      <c r="D112" s="2">
        <v>64</v>
      </c>
      <c r="E112" s="2">
        <v>2</v>
      </c>
      <c r="F112" s="2">
        <v>0</v>
      </c>
      <c r="G112" s="2">
        <v>0</v>
      </c>
      <c r="H112" s="2">
        <v>0</v>
      </c>
      <c r="K112" s="3">
        <v>823.96</v>
      </c>
      <c r="L112" s="2">
        <v>3183</v>
      </c>
    </row>
    <row r="113" spans="1:12" x14ac:dyDescent="0.2">
      <c r="A113" s="2" t="s">
        <v>346</v>
      </c>
      <c r="B113" s="2">
        <v>7</v>
      </c>
      <c r="C113" s="2">
        <v>7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K113" s="3">
        <v>49.86</v>
      </c>
      <c r="L113" s="2">
        <v>12131</v>
      </c>
    </row>
    <row r="114" spans="1:12" x14ac:dyDescent="0.2">
      <c r="A114" s="2" t="s">
        <v>58</v>
      </c>
      <c r="B114" s="2">
        <v>8</v>
      </c>
      <c r="C114" s="2">
        <v>8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K114" s="3">
        <v>59.71</v>
      </c>
      <c r="L114" s="2">
        <v>12536</v>
      </c>
    </row>
    <row r="115" spans="1:12" x14ac:dyDescent="0.2">
      <c r="A115" s="2" t="s">
        <v>49</v>
      </c>
      <c r="B115" s="2">
        <v>80</v>
      </c>
      <c r="C115" s="2">
        <v>80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K115" s="3">
        <v>558.27</v>
      </c>
      <c r="L115" s="2">
        <v>9589</v>
      </c>
    </row>
    <row r="116" spans="1:12" x14ac:dyDescent="0.2">
      <c r="A116" s="2" t="s">
        <v>347</v>
      </c>
      <c r="B116" s="2">
        <v>39</v>
      </c>
      <c r="C116" s="2">
        <v>39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K116" s="3">
        <v>271.22000000000003</v>
      </c>
      <c r="L116" s="2">
        <v>6339</v>
      </c>
    </row>
    <row r="117" spans="1:12" x14ac:dyDescent="0.2">
      <c r="A117" s="2" t="s">
        <v>38</v>
      </c>
      <c r="B117" s="2">
        <v>22</v>
      </c>
      <c r="C117" s="2">
        <v>22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K117" s="3">
        <v>126.14</v>
      </c>
      <c r="L117" s="2">
        <v>8350</v>
      </c>
    </row>
    <row r="118" spans="1:12" x14ac:dyDescent="0.2">
      <c r="A118" s="2" t="s">
        <v>36</v>
      </c>
      <c r="B118" s="2">
        <v>90</v>
      </c>
      <c r="C118" s="2">
        <v>37</v>
      </c>
      <c r="D118" s="2">
        <v>53</v>
      </c>
      <c r="E118" s="2">
        <v>0</v>
      </c>
      <c r="F118" s="2">
        <v>0</v>
      </c>
      <c r="G118" s="2">
        <v>0</v>
      </c>
      <c r="H118" s="2">
        <v>0</v>
      </c>
      <c r="K118" s="3">
        <v>500.1</v>
      </c>
      <c r="L118" s="2">
        <v>10556</v>
      </c>
    </row>
    <row r="119" spans="1:12" x14ac:dyDescent="0.2">
      <c r="A119" s="2" t="s">
        <v>348</v>
      </c>
      <c r="B119" s="2">
        <v>32</v>
      </c>
      <c r="C119" s="2">
        <v>32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K119" s="3">
        <v>181.65</v>
      </c>
      <c r="L119" s="2">
        <v>8311</v>
      </c>
    </row>
    <row r="120" spans="1:12" x14ac:dyDescent="0.2">
      <c r="A120" s="2" t="s">
        <v>39</v>
      </c>
      <c r="B120" s="2">
        <v>220</v>
      </c>
      <c r="C120" s="2">
        <v>117</v>
      </c>
      <c r="D120" s="2">
        <v>103</v>
      </c>
      <c r="E120" s="2">
        <v>0</v>
      </c>
      <c r="F120" s="2">
        <v>0</v>
      </c>
      <c r="G120" s="2">
        <v>0</v>
      </c>
      <c r="H120" s="2">
        <v>0</v>
      </c>
      <c r="K120" s="3">
        <v>1364.77</v>
      </c>
      <c r="L120" s="2">
        <v>8912</v>
      </c>
    </row>
    <row r="121" spans="1:12" x14ac:dyDescent="0.2">
      <c r="A121" s="2" t="s">
        <v>42</v>
      </c>
      <c r="B121" s="2">
        <v>264</v>
      </c>
      <c r="C121" s="2">
        <v>181</v>
      </c>
      <c r="D121" s="2">
        <v>83</v>
      </c>
      <c r="E121" s="2">
        <v>0</v>
      </c>
      <c r="F121" s="2">
        <v>0</v>
      </c>
      <c r="G121" s="2">
        <v>0</v>
      </c>
      <c r="H121" s="2">
        <v>0</v>
      </c>
      <c r="K121" s="3">
        <v>1753.54</v>
      </c>
      <c r="L121" s="2">
        <v>4305</v>
      </c>
    </row>
    <row r="122" spans="1:12" x14ac:dyDescent="0.2">
      <c r="A122" s="2" t="s">
        <v>64</v>
      </c>
      <c r="B122" s="2">
        <v>498</v>
      </c>
      <c r="C122" s="2">
        <v>136</v>
      </c>
      <c r="D122" s="2">
        <v>362</v>
      </c>
      <c r="E122" s="2">
        <v>0</v>
      </c>
      <c r="F122" s="2">
        <v>0</v>
      </c>
      <c r="G122" s="2">
        <v>0</v>
      </c>
      <c r="H122" s="2">
        <v>0</v>
      </c>
      <c r="K122" s="3">
        <v>4008.1</v>
      </c>
      <c r="L122" s="2">
        <v>8266</v>
      </c>
    </row>
    <row r="123" spans="1:12" x14ac:dyDescent="0.2">
      <c r="A123" s="2" t="s">
        <v>55</v>
      </c>
      <c r="B123" s="2">
        <v>248</v>
      </c>
      <c r="C123" s="2">
        <v>157</v>
      </c>
      <c r="D123" s="2">
        <v>91</v>
      </c>
      <c r="E123" s="2">
        <v>0</v>
      </c>
      <c r="F123" s="2">
        <v>0</v>
      </c>
      <c r="G123" s="2">
        <v>0</v>
      </c>
      <c r="H123" s="2">
        <v>0</v>
      </c>
      <c r="K123" s="3">
        <v>1800.1</v>
      </c>
      <c r="L123" s="2">
        <v>5313</v>
      </c>
    </row>
    <row r="124" spans="1:12" x14ac:dyDescent="0.2">
      <c r="A124" s="2" t="s">
        <v>43</v>
      </c>
      <c r="B124" s="2">
        <v>147</v>
      </c>
      <c r="C124" s="2">
        <v>104</v>
      </c>
      <c r="D124" s="2">
        <v>43</v>
      </c>
      <c r="E124" s="2">
        <v>0</v>
      </c>
      <c r="F124" s="2">
        <v>0</v>
      </c>
      <c r="G124" s="2">
        <v>0</v>
      </c>
      <c r="H124" s="2">
        <v>0</v>
      </c>
      <c r="K124" s="3">
        <v>860.98</v>
      </c>
      <c r="L124" s="2">
        <v>9478</v>
      </c>
    </row>
    <row r="125" spans="1:12" x14ac:dyDescent="0.2">
      <c r="A125" s="2" t="s">
        <v>37</v>
      </c>
      <c r="B125" s="2">
        <v>29</v>
      </c>
      <c r="C125" s="2">
        <v>29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K125" s="3">
        <v>173.42</v>
      </c>
      <c r="L125" s="2">
        <v>11086</v>
      </c>
    </row>
    <row r="126" spans="1:12" x14ac:dyDescent="0.2">
      <c r="A126" s="2" t="s">
        <v>72</v>
      </c>
      <c r="B126" s="2">
        <v>478</v>
      </c>
      <c r="C126" s="2">
        <v>95</v>
      </c>
      <c r="D126" s="2">
        <v>377</v>
      </c>
      <c r="E126" s="2">
        <v>6</v>
      </c>
      <c r="F126" s="2">
        <v>0</v>
      </c>
      <c r="G126" s="2">
        <v>0</v>
      </c>
      <c r="H126" s="2">
        <v>0</v>
      </c>
      <c r="K126" s="3">
        <v>4264.28</v>
      </c>
      <c r="L126" s="2">
        <v>7007</v>
      </c>
    </row>
    <row r="127" spans="1:12" x14ac:dyDescent="0.2">
      <c r="A127" s="2" t="s">
        <v>63</v>
      </c>
      <c r="B127" s="2">
        <v>227</v>
      </c>
      <c r="C127" s="2">
        <v>86</v>
      </c>
      <c r="D127" s="2">
        <v>141</v>
      </c>
      <c r="E127" s="2">
        <v>0</v>
      </c>
      <c r="F127" s="2">
        <v>0</v>
      </c>
      <c r="G127" s="2">
        <v>0</v>
      </c>
      <c r="H127" s="2">
        <v>0</v>
      </c>
      <c r="K127" s="3">
        <v>1826.84</v>
      </c>
      <c r="L127" s="2">
        <v>3875</v>
      </c>
    </row>
    <row r="128" spans="1:12" x14ac:dyDescent="0.2">
      <c r="A128" s="2" t="s">
        <v>349</v>
      </c>
      <c r="B128" s="2">
        <v>3</v>
      </c>
      <c r="C128" s="2">
        <v>3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K128" s="3">
        <v>74.94</v>
      </c>
      <c r="L128" s="2">
        <v>470</v>
      </c>
    </row>
    <row r="129" spans="1:12" x14ac:dyDescent="0.2">
      <c r="A129" s="2" t="s">
        <v>350</v>
      </c>
      <c r="B129" s="2">
        <v>8</v>
      </c>
      <c r="C129" s="2">
        <v>8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K129" s="3">
        <v>127.88</v>
      </c>
      <c r="L129" s="2">
        <v>696</v>
      </c>
    </row>
    <row r="130" spans="1:12" x14ac:dyDescent="0.2">
      <c r="A130" s="2" t="s">
        <v>274</v>
      </c>
      <c r="B130" s="2">
        <v>676</v>
      </c>
      <c r="C130" s="2">
        <v>249</v>
      </c>
      <c r="D130" s="2">
        <v>427</v>
      </c>
      <c r="E130" s="2">
        <v>0</v>
      </c>
      <c r="F130" s="2">
        <v>0</v>
      </c>
      <c r="G130" s="2">
        <v>0</v>
      </c>
      <c r="H130" s="2">
        <v>0</v>
      </c>
      <c r="K130" s="3">
        <v>23993.599999999999</v>
      </c>
      <c r="L130" s="2">
        <v>2018</v>
      </c>
    </row>
    <row r="131" spans="1:12" x14ac:dyDescent="0.2">
      <c r="A131" s="2" t="s">
        <v>283</v>
      </c>
      <c r="B131" s="2">
        <v>612</v>
      </c>
      <c r="C131" s="2">
        <v>205</v>
      </c>
      <c r="D131" s="2">
        <v>407</v>
      </c>
      <c r="E131" s="2">
        <v>0</v>
      </c>
      <c r="F131" s="2">
        <v>0</v>
      </c>
      <c r="G131" s="2">
        <v>0</v>
      </c>
      <c r="H131" s="2">
        <v>0</v>
      </c>
      <c r="K131" s="3">
        <v>21764</v>
      </c>
      <c r="L131" s="2">
        <v>706</v>
      </c>
    </row>
    <row r="132" spans="1:12" x14ac:dyDescent="0.2">
      <c r="A132" s="2" t="s">
        <v>197</v>
      </c>
      <c r="B132" s="2">
        <v>118</v>
      </c>
      <c r="C132" s="2">
        <v>11</v>
      </c>
      <c r="D132" s="2">
        <v>98</v>
      </c>
      <c r="E132" s="2">
        <v>9</v>
      </c>
      <c r="F132" s="2">
        <v>0</v>
      </c>
      <c r="G132" s="2">
        <v>0</v>
      </c>
      <c r="H132" s="2">
        <v>0</v>
      </c>
      <c r="K132" s="3">
        <v>1332.3</v>
      </c>
      <c r="L132" s="2">
        <v>1905</v>
      </c>
    </row>
    <row r="133" spans="1:12" x14ac:dyDescent="0.2">
      <c r="A133" s="2" t="s">
        <v>171</v>
      </c>
      <c r="B133" s="2">
        <v>1200</v>
      </c>
      <c r="C133" s="2">
        <v>282</v>
      </c>
      <c r="D133" s="2">
        <v>911</v>
      </c>
      <c r="E133" s="2">
        <v>7</v>
      </c>
      <c r="F133" s="2">
        <v>0</v>
      </c>
      <c r="G133" s="2">
        <v>0</v>
      </c>
      <c r="H133" s="2">
        <v>0</v>
      </c>
      <c r="K133" s="3">
        <v>19321.5</v>
      </c>
      <c r="L133" s="2">
        <v>1000</v>
      </c>
    </row>
    <row r="134" spans="1:12" x14ac:dyDescent="0.2">
      <c r="A134" s="2" t="s">
        <v>281</v>
      </c>
      <c r="B134" s="2">
        <v>373</v>
      </c>
      <c r="C134" s="2">
        <v>237</v>
      </c>
      <c r="D134" s="2">
        <v>136</v>
      </c>
      <c r="E134" s="2">
        <v>0</v>
      </c>
      <c r="F134" s="2">
        <v>0</v>
      </c>
      <c r="G134" s="2">
        <v>0</v>
      </c>
      <c r="H134" s="2">
        <v>0</v>
      </c>
      <c r="K134" s="3">
        <v>14236.58</v>
      </c>
      <c r="L134" s="2">
        <v>395</v>
      </c>
    </row>
    <row r="135" spans="1:12" x14ac:dyDescent="0.2">
      <c r="A135" s="2" t="s">
        <v>351</v>
      </c>
      <c r="B135" s="2">
        <v>16</v>
      </c>
      <c r="C135" s="2">
        <v>16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K135" s="3">
        <v>212.77</v>
      </c>
      <c r="L135" s="2">
        <v>1878</v>
      </c>
    </row>
    <row r="136" spans="1:12" x14ac:dyDescent="0.2">
      <c r="A136" s="2" t="s">
        <v>352</v>
      </c>
      <c r="B136" s="2">
        <v>14</v>
      </c>
      <c r="C136" s="2">
        <v>14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K136" s="3">
        <v>195.54</v>
      </c>
      <c r="L136" s="2">
        <v>1828</v>
      </c>
    </row>
    <row r="137" spans="1:12" x14ac:dyDescent="0.2">
      <c r="A137" s="2" t="s">
        <v>353</v>
      </c>
      <c r="B137" s="2">
        <v>2</v>
      </c>
      <c r="C137" s="2">
        <v>2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K137" s="3">
        <v>23.96</v>
      </c>
      <c r="L137" s="2">
        <v>0</v>
      </c>
    </row>
    <row r="138" spans="1:12" x14ac:dyDescent="0.2">
      <c r="A138" s="2" t="s">
        <v>354</v>
      </c>
      <c r="B138" s="2">
        <v>2</v>
      </c>
      <c r="C138" s="2">
        <v>2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K138" s="3">
        <v>22.94</v>
      </c>
      <c r="L138" s="2">
        <v>2</v>
      </c>
    </row>
    <row r="139" spans="1:12" x14ac:dyDescent="0.2">
      <c r="A139" s="2" t="s">
        <v>33</v>
      </c>
      <c r="B139" s="2">
        <v>20</v>
      </c>
      <c r="C139" s="2">
        <v>20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K139" s="3">
        <v>0</v>
      </c>
      <c r="L139" s="2">
        <v>107042</v>
      </c>
    </row>
    <row r="140" spans="1:12" x14ac:dyDescent="0.2">
      <c r="A140" s="2" t="s">
        <v>34</v>
      </c>
      <c r="B140" s="2">
        <v>18</v>
      </c>
      <c r="C140" s="2">
        <v>18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K140" s="3">
        <v>0</v>
      </c>
      <c r="L140" s="2">
        <v>32466</v>
      </c>
    </row>
    <row r="141" spans="1:12" x14ac:dyDescent="0.2">
      <c r="A141" s="2" t="s">
        <v>156</v>
      </c>
      <c r="B141" s="2">
        <v>315</v>
      </c>
      <c r="C141" s="2">
        <v>56</v>
      </c>
      <c r="D141" s="2">
        <v>256</v>
      </c>
      <c r="E141" s="2">
        <v>3</v>
      </c>
      <c r="F141" s="2">
        <v>0</v>
      </c>
      <c r="G141" s="2">
        <v>0</v>
      </c>
      <c r="H141" s="2">
        <v>0</v>
      </c>
      <c r="K141" s="3">
        <v>4704.7299999999996</v>
      </c>
      <c r="L141" s="2">
        <v>917</v>
      </c>
    </row>
    <row r="142" spans="1:12" x14ac:dyDescent="0.2">
      <c r="A142" s="2" t="s">
        <v>187</v>
      </c>
      <c r="B142" s="2">
        <v>253</v>
      </c>
      <c r="C142" s="2">
        <v>78</v>
      </c>
      <c r="D142" s="2">
        <v>175</v>
      </c>
      <c r="E142" s="2">
        <v>0</v>
      </c>
      <c r="F142" s="2">
        <v>0</v>
      </c>
      <c r="G142" s="2">
        <v>0</v>
      </c>
      <c r="H142" s="2">
        <v>0</v>
      </c>
      <c r="K142" s="3">
        <v>4515.45</v>
      </c>
      <c r="L142" s="2">
        <v>33</v>
      </c>
    </row>
    <row r="143" spans="1:12" x14ac:dyDescent="0.2">
      <c r="A143" s="2" t="s">
        <v>241</v>
      </c>
      <c r="B143" s="2">
        <v>114</v>
      </c>
      <c r="C143" s="2">
        <v>24</v>
      </c>
      <c r="D143" s="2">
        <v>87</v>
      </c>
      <c r="E143" s="2">
        <v>3</v>
      </c>
      <c r="F143" s="2">
        <v>0</v>
      </c>
      <c r="G143" s="2">
        <v>0</v>
      </c>
      <c r="H143" s="2">
        <v>0</v>
      </c>
      <c r="K143" s="3">
        <v>2864.56</v>
      </c>
      <c r="L143" s="2">
        <v>177</v>
      </c>
    </row>
    <row r="144" spans="1:12" x14ac:dyDescent="0.2">
      <c r="A144" s="2" t="s">
        <v>127</v>
      </c>
      <c r="B144" s="2">
        <v>458</v>
      </c>
      <c r="C144" s="2">
        <v>161</v>
      </c>
      <c r="D144" s="2">
        <v>291</v>
      </c>
      <c r="E144" s="2">
        <v>6</v>
      </c>
      <c r="F144" s="2">
        <v>0</v>
      </c>
      <c r="G144" s="2">
        <v>0</v>
      </c>
      <c r="H144" s="2">
        <v>0</v>
      </c>
      <c r="K144" s="3">
        <v>5886.75</v>
      </c>
      <c r="L144" s="2">
        <v>3923</v>
      </c>
    </row>
    <row r="145" spans="1:12" x14ac:dyDescent="0.2">
      <c r="A145" s="2" t="s">
        <v>162</v>
      </c>
      <c r="B145" s="2">
        <v>185</v>
      </c>
      <c r="C145" s="2">
        <v>103</v>
      </c>
      <c r="D145" s="2">
        <v>82</v>
      </c>
      <c r="E145" s="2">
        <v>0</v>
      </c>
      <c r="F145" s="2">
        <v>0</v>
      </c>
      <c r="G145" s="2">
        <v>0</v>
      </c>
      <c r="H145" s="2">
        <v>0</v>
      </c>
      <c r="K145" s="3">
        <v>3068.95</v>
      </c>
      <c r="L145" s="2">
        <v>1554</v>
      </c>
    </row>
    <row r="146" spans="1:12" x14ac:dyDescent="0.2">
      <c r="A146" s="2" t="s">
        <v>220</v>
      </c>
      <c r="B146" s="2">
        <v>394</v>
      </c>
      <c r="C146" s="2">
        <v>82</v>
      </c>
      <c r="D146" s="2">
        <v>312</v>
      </c>
      <c r="E146" s="2">
        <v>0</v>
      </c>
      <c r="F146" s="2">
        <v>0</v>
      </c>
      <c r="G146" s="2">
        <v>0</v>
      </c>
      <c r="H146" s="2">
        <v>0</v>
      </c>
      <c r="K146" s="3">
        <v>8587.24</v>
      </c>
      <c r="L146" s="2">
        <v>27</v>
      </c>
    </row>
    <row r="147" spans="1:12" x14ac:dyDescent="0.2">
      <c r="A147" s="2" t="s">
        <v>206</v>
      </c>
      <c r="B147" s="2">
        <v>41</v>
      </c>
      <c r="C147" s="2">
        <v>41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K147" s="3">
        <v>765.94</v>
      </c>
      <c r="L147" s="2">
        <v>1307</v>
      </c>
    </row>
    <row r="148" spans="1:12" x14ac:dyDescent="0.2">
      <c r="A148" s="2" t="s">
        <v>80</v>
      </c>
      <c r="B148" s="2">
        <v>18</v>
      </c>
      <c r="C148" s="2">
        <v>18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K148" s="3">
        <v>160.66</v>
      </c>
      <c r="L148" s="2">
        <v>7199</v>
      </c>
    </row>
    <row r="149" spans="1:12" x14ac:dyDescent="0.2">
      <c r="A149" s="2" t="s">
        <v>355</v>
      </c>
      <c r="B149" s="2">
        <v>21</v>
      </c>
      <c r="C149" s="2">
        <v>21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K149" s="3">
        <v>129.58000000000001</v>
      </c>
      <c r="L149" s="2">
        <v>5542</v>
      </c>
    </row>
    <row r="150" spans="1:12" x14ac:dyDescent="0.2">
      <c r="A150" s="2" t="s">
        <v>356</v>
      </c>
      <c r="B150" s="2">
        <v>48</v>
      </c>
      <c r="C150" s="2">
        <v>48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K150" s="3">
        <v>99.84</v>
      </c>
      <c r="L150" s="2">
        <v>6920</v>
      </c>
    </row>
    <row r="151" spans="1:12" x14ac:dyDescent="0.2">
      <c r="A151" s="2" t="s">
        <v>357</v>
      </c>
      <c r="B151" s="2">
        <v>10</v>
      </c>
      <c r="C151" s="2">
        <v>10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K151" s="3">
        <v>96.8</v>
      </c>
      <c r="L151" s="2">
        <v>5231</v>
      </c>
    </row>
    <row r="152" spans="1:12" x14ac:dyDescent="0.2">
      <c r="A152" s="2" t="s">
        <v>358</v>
      </c>
      <c r="B152" s="2">
        <v>6</v>
      </c>
      <c r="C152" s="2">
        <v>6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K152" s="3">
        <v>71.88</v>
      </c>
      <c r="L152" s="2">
        <v>2188</v>
      </c>
    </row>
    <row r="153" spans="1:12" x14ac:dyDescent="0.2">
      <c r="A153" s="2" t="s">
        <v>359</v>
      </c>
      <c r="B153" s="2">
        <v>4</v>
      </c>
      <c r="C153" s="2">
        <v>4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K153" s="3">
        <v>34.92</v>
      </c>
      <c r="L153" s="2">
        <v>5145</v>
      </c>
    </row>
    <row r="154" spans="1:12" x14ac:dyDescent="0.2">
      <c r="A154" s="2" t="s">
        <v>360</v>
      </c>
      <c r="B154" s="2">
        <v>5</v>
      </c>
      <c r="C154" s="2">
        <v>5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K154" s="3">
        <v>23.92</v>
      </c>
      <c r="L154" s="2">
        <v>6122</v>
      </c>
    </row>
    <row r="155" spans="1:12" x14ac:dyDescent="0.2">
      <c r="A155" s="2" t="s">
        <v>45</v>
      </c>
      <c r="B155" s="2">
        <v>32</v>
      </c>
      <c r="C155" s="2">
        <v>16</v>
      </c>
      <c r="D155" s="2">
        <v>16</v>
      </c>
      <c r="E155" s="2">
        <v>0</v>
      </c>
      <c r="F155" s="2">
        <v>0</v>
      </c>
      <c r="G155" s="2">
        <v>0</v>
      </c>
      <c r="H155" s="2">
        <v>0</v>
      </c>
      <c r="K155" s="3">
        <v>224.91</v>
      </c>
      <c r="L155" s="2">
        <v>25265</v>
      </c>
    </row>
    <row r="156" spans="1:12" x14ac:dyDescent="0.2">
      <c r="A156" s="2" t="s">
        <v>361</v>
      </c>
      <c r="B156" s="2">
        <v>171</v>
      </c>
      <c r="C156" s="2">
        <v>62</v>
      </c>
      <c r="D156" s="2">
        <v>109</v>
      </c>
      <c r="E156" s="2">
        <v>0</v>
      </c>
      <c r="F156" s="2">
        <v>0</v>
      </c>
      <c r="G156" s="2">
        <v>0</v>
      </c>
      <c r="H156" s="2">
        <v>0</v>
      </c>
      <c r="K156" s="3">
        <v>3469.65</v>
      </c>
      <c r="L156" s="2">
        <v>1880</v>
      </c>
    </row>
    <row r="157" spans="1:12" x14ac:dyDescent="0.2">
      <c r="A157" s="2" t="s">
        <v>194</v>
      </c>
      <c r="B157" s="2">
        <v>866</v>
      </c>
      <c r="C157" s="2">
        <v>112</v>
      </c>
      <c r="D157" s="2">
        <v>748</v>
      </c>
      <c r="E157" s="2">
        <v>6</v>
      </c>
      <c r="F157" s="2">
        <v>0</v>
      </c>
      <c r="G157" s="2">
        <v>0</v>
      </c>
      <c r="H157" s="2">
        <v>0</v>
      </c>
      <c r="K157" s="3">
        <v>16257.16</v>
      </c>
      <c r="L157" s="2">
        <v>0</v>
      </c>
    </row>
    <row r="158" spans="1:12" x14ac:dyDescent="0.2">
      <c r="A158" s="2" t="s">
        <v>362</v>
      </c>
      <c r="B158" s="2">
        <v>45</v>
      </c>
      <c r="C158" s="2">
        <v>45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K158" s="3">
        <v>498.1</v>
      </c>
      <c r="L158" s="2">
        <v>1935</v>
      </c>
    </row>
    <row r="159" spans="1:12" x14ac:dyDescent="0.2">
      <c r="A159" s="2" t="s">
        <v>363</v>
      </c>
      <c r="B159" s="2">
        <v>4</v>
      </c>
      <c r="C159" s="2">
        <v>4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K159" s="3">
        <v>35.92</v>
      </c>
      <c r="L159" s="2">
        <v>0</v>
      </c>
    </row>
    <row r="160" spans="1:12" x14ac:dyDescent="0.2">
      <c r="A160" s="2" t="s">
        <v>132</v>
      </c>
      <c r="B160" s="2">
        <v>30</v>
      </c>
      <c r="C160" s="2">
        <v>30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K160" s="3">
        <v>381.4</v>
      </c>
      <c r="L160" s="2">
        <v>3593</v>
      </c>
    </row>
    <row r="161" spans="1:12" x14ac:dyDescent="0.2">
      <c r="A161" s="2" t="s">
        <v>202</v>
      </c>
      <c r="B161" s="2">
        <v>615</v>
      </c>
      <c r="C161" s="2">
        <v>92</v>
      </c>
      <c r="D161" s="2">
        <v>515</v>
      </c>
      <c r="E161" s="2">
        <v>8</v>
      </c>
      <c r="F161" s="2">
        <v>0</v>
      </c>
      <c r="G161" s="2">
        <v>0</v>
      </c>
      <c r="H161" s="2">
        <v>0</v>
      </c>
      <c r="K161" s="3">
        <v>12719.37</v>
      </c>
      <c r="L161" s="2">
        <v>1720</v>
      </c>
    </row>
    <row r="162" spans="1:12" x14ac:dyDescent="0.2">
      <c r="A162" s="2" t="s">
        <v>117</v>
      </c>
      <c r="B162" s="2">
        <v>53</v>
      </c>
      <c r="C162" s="2">
        <v>52</v>
      </c>
      <c r="D162" s="2">
        <v>1</v>
      </c>
      <c r="E162" s="2">
        <v>0</v>
      </c>
      <c r="F162" s="2">
        <v>0</v>
      </c>
      <c r="G162" s="2">
        <v>0</v>
      </c>
      <c r="H162" s="2">
        <v>0</v>
      </c>
      <c r="K162" s="3">
        <v>625.22</v>
      </c>
      <c r="L162" s="2">
        <v>3499</v>
      </c>
    </row>
    <row r="163" spans="1:12" x14ac:dyDescent="0.2">
      <c r="A163" s="2" t="s">
        <v>224</v>
      </c>
      <c r="B163" s="2">
        <v>116</v>
      </c>
      <c r="C163" s="2">
        <v>13</v>
      </c>
      <c r="D163" s="2">
        <v>102</v>
      </c>
      <c r="E163" s="2">
        <v>1</v>
      </c>
      <c r="F163" s="2">
        <v>0</v>
      </c>
      <c r="G163" s="2">
        <v>0</v>
      </c>
      <c r="H163" s="2">
        <v>0</v>
      </c>
      <c r="K163" s="3">
        <v>2591.14</v>
      </c>
      <c r="L163" s="2">
        <v>847</v>
      </c>
    </row>
    <row r="164" spans="1:12" x14ac:dyDescent="0.2">
      <c r="A164" s="2" t="s">
        <v>268</v>
      </c>
      <c r="B164" s="2">
        <v>394</v>
      </c>
      <c r="C164" s="2">
        <v>107</v>
      </c>
      <c r="D164" s="2">
        <v>279</v>
      </c>
      <c r="E164" s="2">
        <v>8</v>
      </c>
      <c r="F164" s="2">
        <v>0</v>
      </c>
      <c r="G164" s="2">
        <v>0</v>
      </c>
      <c r="H164" s="2">
        <v>0</v>
      </c>
      <c r="K164" s="3">
        <v>11814.56</v>
      </c>
      <c r="L164" s="2">
        <v>1492</v>
      </c>
    </row>
    <row r="165" spans="1:12" x14ac:dyDescent="0.2">
      <c r="A165" s="2" t="s">
        <v>109</v>
      </c>
      <c r="B165" s="2">
        <v>344</v>
      </c>
      <c r="C165" s="2">
        <v>108</v>
      </c>
      <c r="D165" s="2">
        <v>236</v>
      </c>
      <c r="E165" s="2">
        <v>0</v>
      </c>
      <c r="F165" s="2">
        <v>0</v>
      </c>
      <c r="G165" s="2">
        <v>0</v>
      </c>
      <c r="H165" s="2">
        <v>0</v>
      </c>
      <c r="K165" s="3">
        <v>3782.11</v>
      </c>
      <c r="L165" s="2">
        <v>3259</v>
      </c>
    </row>
    <row r="166" spans="1:12" x14ac:dyDescent="0.2">
      <c r="A166" s="2" t="s">
        <v>364</v>
      </c>
      <c r="B166" s="2">
        <v>125.5</v>
      </c>
      <c r="C166" s="2">
        <v>88.5</v>
      </c>
      <c r="D166" s="2">
        <v>31</v>
      </c>
      <c r="E166" s="2">
        <v>6</v>
      </c>
      <c r="F166" s="2">
        <v>0</v>
      </c>
      <c r="G166" s="2">
        <v>0</v>
      </c>
      <c r="H166" s="2">
        <v>0</v>
      </c>
      <c r="K166" s="3">
        <v>2399.56</v>
      </c>
      <c r="L166" s="2">
        <v>0</v>
      </c>
    </row>
    <row r="167" spans="1:12" x14ac:dyDescent="0.2">
      <c r="A167" s="2" t="s">
        <v>102</v>
      </c>
      <c r="B167" s="2">
        <v>173</v>
      </c>
      <c r="C167" s="2">
        <v>29</v>
      </c>
      <c r="D167" s="2">
        <v>144</v>
      </c>
      <c r="E167" s="2">
        <v>0</v>
      </c>
      <c r="F167" s="2">
        <v>0</v>
      </c>
      <c r="G167" s="2">
        <v>0</v>
      </c>
      <c r="H167" s="2">
        <v>0</v>
      </c>
      <c r="K167" s="3">
        <v>1915.52</v>
      </c>
      <c r="L167" s="2">
        <v>865</v>
      </c>
    </row>
    <row r="168" spans="1:12" x14ac:dyDescent="0.2">
      <c r="A168" s="2" t="s">
        <v>223</v>
      </c>
      <c r="B168" s="2">
        <v>8</v>
      </c>
      <c r="C168" s="2">
        <v>8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K168" s="3">
        <v>119.13</v>
      </c>
      <c r="L168" s="2">
        <v>408</v>
      </c>
    </row>
    <row r="169" spans="1:12" x14ac:dyDescent="0.2">
      <c r="A169" s="2" t="s">
        <v>81</v>
      </c>
      <c r="B169" s="2">
        <v>80</v>
      </c>
      <c r="C169" s="2">
        <v>35</v>
      </c>
      <c r="D169" s="2">
        <v>44</v>
      </c>
      <c r="E169" s="2">
        <v>1</v>
      </c>
      <c r="F169" s="2">
        <v>0</v>
      </c>
      <c r="G169" s="2">
        <v>0</v>
      </c>
      <c r="H169" s="2">
        <v>0</v>
      </c>
      <c r="K169" s="3">
        <v>724.09</v>
      </c>
      <c r="L169" s="2">
        <v>4646</v>
      </c>
    </row>
    <row r="170" spans="1:12" x14ac:dyDescent="0.2">
      <c r="A170" s="2" t="s">
        <v>365</v>
      </c>
      <c r="B170" s="2">
        <v>3</v>
      </c>
      <c r="C170" s="2">
        <v>3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K170" s="3">
        <v>15.96</v>
      </c>
      <c r="L170" s="2">
        <v>2</v>
      </c>
    </row>
    <row r="171" spans="1:12" x14ac:dyDescent="0.2">
      <c r="A171" s="2" t="s">
        <v>278</v>
      </c>
      <c r="B171" s="2">
        <v>251</v>
      </c>
      <c r="C171" s="2">
        <v>92</v>
      </c>
      <c r="D171" s="2">
        <v>159</v>
      </c>
      <c r="E171" s="2">
        <v>0</v>
      </c>
      <c r="F171" s="2">
        <v>0</v>
      </c>
      <c r="G171" s="2">
        <v>0</v>
      </c>
      <c r="H171" s="2">
        <v>0</v>
      </c>
      <c r="K171" s="3">
        <v>8605.1</v>
      </c>
      <c r="L171" s="2">
        <v>976</v>
      </c>
    </row>
    <row r="172" spans="1:12" x14ac:dyDescent="0.2">
      <c r="A172" s="2" t="s">
        <v>302</v>
      </c>
      <c r="B172" s="2">
        <v>80</v>
      </c>
      <c r="C172" s="2">
        <v>80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K172" s="3">
        <v>5568.4</v>
      </c>
      <c r="L172" s="2">
        <v>19</v>
      </c>
    </row>
    <row r="173" spans="1:12" x14ac:dyDescent="0.2">
      <c r="A173" s="2" t="s">
        <v>231</v>
      </c>
      <c r="B173" s="2">
        <v>788</v>
      </c>
      <c r="C173" s="2">
        <v>18</v>
      </c>
      <c r="D173" s="2">
        <v>767</v>
      </c>
      <c r="E173" s="2">
        <v>3</v>
      </c>
      <c r="F173" s="2">
        <v>0</v>
      </c>
      <c r="G173" s="2">
        <v>0</v>
      </c>
      <c r="H173" s="2">
        <v>0</v>
      </c>
      <c r="K173" s="3">
        <v>18285.41</v>
      </c>
      <c r="L173" s="2">
        <v>5689</v>
      </c>
    </row>
    <row r="174" spans="1:12" x14ac:dyDescent="0.2">
      <c r="A174" s="2" t="s">
        <v>249</v>
      </c>
      <c r="B174" s="2">
        <v>54</v>
      </c>
      <c r="C174" s="2">
        <v>11</v>
      </c>
      <c r="D174" s="2">
        <v>42</v>
      </c>
      <c r="E174" s="2">
        <v>1</v>
      </c>
      <c r="F174" s="2">
        <v>0</v>
      </c>
      <c r="G174" s="2">
        <v>0</v>
      </c>
      <c r="H174" s="2">
        <v>0</v>
      </c>
      <c r="K174" s="3">
        <v>1271.1300000000001</v>
      </c>
      <c r="L174" s="2">
        <v>5286</v>
      </c>
    </row>
    <row r="175" spans="1:12" x14ac:dyDescent="0.2">
      <c r="A175" s="2" t="s">
        <v>366</v>
      </c>
      <c r="B175" s="2">
        <v>4</v>
      </c>
      <c r="C175" s="2">
        <v>4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K175" s="3">
        <v>44.23</v>
      </c>
      <c r="L175" s="2">
        <v>56</v>
      </c>
    </row>
    <row r="176" spans="1:12" x14ac:dyDescent="0.2">
      <c r="A176" s="2" t="s">
        <v>101</v>
      </c>
      <c r="B176" s="2">
        <v>110</v>
      </c>
      <c r="C176" s="2">
        <v>110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K176" s="3">
        <v>796.84</v>
      </c>
      <c r="L176" s="2">
        <v>19371</v>
      </c>
    </row>
    <row r="177" spans="1:12" x14ac:dyDescent="0.2">
      <c r="A177" s="2" t="s">
        <v>367</v>
      </c>
      <c r="B177" s="2">
        <v>3</v>
      </c>
      <c r="C177" s="2">
        <v>3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K177" s="3">
        <v>0</v>
      </c>
      <c r="L177" s="2">
        <v>7466</v>
      </c>
    </row>
    <row r="178" spans="1:12" x14ac:dyDescent="0.2">
      <c r="A178" s="2" t="s">
        <v>225</v>
      </c>
      <c r="B178" s="2">
        <v>51</v>
      </c>
      <c r="C178" s="2">
        <v>36</v>
      </c>
      <c r="D178" s="2">
        <v>15</v>
      </c>
      <c r="E178" s="2">
        <v>0</v>
      </c>
      <c r="F178" s="2">
        <v>0</v>
      </c>
      <c r="G178" s="2">
        <v>0</v>
      </c>
      <c r="H178" s="2">
        <v>0</v>
      </c>
      <c r="K178" s="3">
        <v>1193.06</v>
      </c>
      <c r="L178" s="2">
        <v>125</v>
      </c>
    </row>
    <row r="179" spans="1:12" x14ac:dyDescent="0.2">
      <c r="A179" s="2" t="s">
        <v>368</v>
      </c>
      <c r="B179" s="2">
        <v>3</v>
      </c>
      <c r="C179" s="2">
        <v>3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K179" s="3">
        <v>36.94</v>
      </c>
      <c r="L179" s="2">
        <v>4706</v>
      </c>
    </row>
    <row r="180" spans="1:12" x14ac:dyDescent="0.2">
      <c r="A180" s="2" t="s">
        <v>46</v>
      </c>
      <c r="B180" s="2">
        <v>167</v>
      </c>
      <c r="C180" s="2">
        <v>84</v>
      </c>
      <c r="D180" s="2">
        <v>75</v>
      </c>
      <c r="E180" s="2">
        <v>8</v>
      </c>
      <c r="F180" s="2">
        <v>0</v>
      </c>
      <c r="G180" s="2">
        <v>0</v>
      </c>
      <c r="H180" s="2">
        <v>0</v>
      </c>
      <c r="K180" s="3">
        <v>1208.01</v>
      </c>
      <c r="L180" s="2">
        <v>4610</v>
      </c>
    </row>
    <row r="181" spans="1:12" x14ac:dyDescent="0.2">
      <c r="A181" s="2" t="s">
        <v>369</v>
      </c>
      <c r="B181" s="2">
        <v>18</v>
      </c>
      <c r="C181" s="2">
        <v>18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K181" s="3">
        <v>145.38999999999999</v>
      </c>
      <c r="L181" s="2">
        <v>3967</v>
      </c>
    </row>
    <row r="182" spans="1:12" x14ac:dyDescent="0.2">
      <c r="A182" s="2" t="s">
        <v>61</v>
      </c>
      <c r="B182" s="2">
        <v>18</v>
      </c>
      <c r="C182" s="2">
        <v>18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K182" s="3">
        <v>143.72999999999999</v>
      </c>
      <c r="L182" s="2">
        <v>3428</v>
      </c>
    </row>
    <row r="183" spans="1:12" x14ac:dyDescent="0.2">
      <c r="A183" s="2" t="s">
        <v>370</v>
      </c>
      <c r="B183" s="2">
        <v>1</v>
      </c>
      <c r="C183" s="2">
        <v>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K183" s="3">
        <v>0</v>
      </c>
      <c r="L183" s="2">
        <v>2334</v>
      </c>
    </row>
    <row r="184" spans="1:12" x14ac:dyDescent="0.2">
      <c r="A184" s="2" t="s">
        <v>169</v>
      </c>
      <c r="B184" s="2">
        <v>164</v>
      </c>
      <c r="C184" s="2">
        <v>5</v>
      </c>
      <c r="D184" s="2">
        <v>155</v>
      </c>
      <c r="E184" s="2">
        <v>4</v>
      </c>
      <c r="F184" s="2">
        <v>0</v>
      </c>
      <c r="G184" s="2">
        <v>0</v>
      </c>
      <c r="H184" s="2">
        <v>0</v>
      </c>
      <c r="K184" s="3">
        <v>2547.36</v>
      </c>
      <c r="L184" s="2">
        <v>2688</v>
      </c>
    </row>
    <row r="185" spans="1:12" x14ac:dyDescent="0.2">
      <c r="A185" s="2" t="s">
        <v>371</v>
      </c>
      <c r="B185" s="2">
        <v>168</v>
      </c>
      <c r="C185" s="2">
        <v>168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K185" s="3">
        <v>6344.64</v>
      </c>
      <c r="L185" s="2">
        <v>657</v>
      </c>
    </row>
    <row r="186" spans="1:12" x14ac:dyDescent="0.2">
      <c r="A186" s="2" t="s">
        <v>372</v>
      </c>
      <c r="B186" s="2">
        <v>1</v>
      </c>
      <c r="C186" s="2">
        <v>1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K186" s="3">
        <v>14.98</v>
      </c>
      <c r="L186" s="2">
        <v>406</v>
      </c>
    </row>
    <row r="187" spans="1:12" x14ac:dyDescent="0.2">
      <c r="A187" s="2" t="s">
        <v>373</v>
      </c>
      <c r="B187" s="2">
        <v>3</v>
      </c>
      <c r="C187" s="2">
        <v>3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K187" s="3">
        <v>47.94</v>
      </c>
      <c r="L187" s="2">
        <v>8</v>
      </c>
    </row>
    <row r="188" spans="1:12" x14ac:dyDescent="0.2">
      <c r="A188" s="2" t="s">
        <v>300</v>
      </c>
      <c r="B188" s="2">
        <v>100</v>
      </c>
      <c r="C188" s="2">
        <v>100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K188" s="3">
        <v>5567</v>
      </c>
      <c r="L188" s="2">
        <v>499</v>
      </c>
    </row>
    <row r="189" spans="1:12" x14ac:dyDescent="0.2">
      <c r="A189" s="2" t="s">
        <v>262</v>
      </c>
      <c r="B189" s="2">
        <v>50</v>
      </c>
      <c r="C189" s="2">
        <v>50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K189" s="3">
        <v>1494</v>
      </c>
      <c r="L189" s="2">
        <v>546</v>
      </c>
    </row>
    <row r="190" spans="1:12" x14ac:dyDescent="0.2">
      <c r="A190" s="2" t="s">
        <v>374</v>
      </c>
      <c r="B190" s="2">
        <v>74</v>
      </c>
      <c r="C190" s="2">
        <v>74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K190" s="3">
        <v>2086.56</v>
      </c>
      <c r="L190" s="2">
        <v>2</v>
      </c>
    </row>
    <row r="191" spans="1:12" x14ac:dyDescent="0.2">
      <c r="A191" s="2" t="s">
        <v>375</v>
      </c>
      <c r="B191" s="2">
        <v>3</v>
      </c>
      <c r="C191" s="2">
        <v>1</v>
      </c>
      <c r="D191" s="2">
        <v>2</v>
      </c>
      <c r="E191" s="2">
        <v>0</v>
      </c>
      <c r="F191" s="2">
        <v>0</v>
      </c>
      <c r="G191" s="2">
        <v>0</v>
      </c>
      <c r="H191" s="2">
        <v>0</v>
      </c>
      <c r="K191" s="3">
        <v>26.94</v>
      </c>
      <c r="L191" s="2">
        <v>11842</v>
      </c>
    </row>
    <row r="192" spans="1:12" x14ac:dyDescent="0.2">
      <c r="A192" s="2" t="s">
        <v>376</v>
      </c>
      <c r="B192" s="2">
        <v>2</v>
      </c>
      <c r="C192" s="2">
        <v>2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K192" s="3">
        <v>0</v>
      </c>
      <c r="L192" s="2">
        <v>0</v>
      </c>
    </row>
    <row r="193" spans="1:12" x14ac:dyDescent="0.2">
      <c r="A193" s="2" t="s">
        <v>377</v>
      </c>
      <c r="B193" s="2">
        <v>569</v>
      </c>
      <c r="C193" s="2">
        <v>41</v>
      </c>
      <c r="D193" s="2">
        <v>528</v>
      </c>
      <c r="E193" s="2">
        <v>0</v>
      </c>
      <c r="F193" s="2">
        <v>0</v>
      </c>
      <c r="G193" s="2">
        <v>0</v>
      </c>
      <c r="H193" s="2">
        <v>0</v>
      </c>
      <c r="K193" s="3">
        <v>19204.22</v>
      </c>
      <c r="L193" s="2">
        <v>0</v>
      </c>
    </row>
    <row r="194" spans="1:12" x14ac:dyDescent="0.2">
      <c r="A194" s="2" t="s">
        <v>161</v>
      </c>
      <c r="B194" s="2">
        <v>798</v>
      </c>
      <c r="C194" s="2">
        <v>290</v>
      </c>
      <c r="D194" s="2">
        <v>502</v>
      </c>
      <c r="E194" s="2">
        <v>6</v>
      </c>
      <c r="F194" s="2">
        <v>0</v>
      </c>
      <c r="G194" s="2">
        <v>0</v>
      </c>
      <c r="H194" s="2">
        <v>0</v>
      </c>
      <c r="K194" s="3">
        <v>9034.7199999999993</v>
      </c>
      <c r="L194" s="2">
        <v>611</v>
      </c>
    </row>
    <row r="195" spans="1:12" x14ac:dyDescent="0.2">
      <c r="A195" s="2" t="s">
        <v>114</v>
      </c>
      <c r="B195" s="2">
        <v>660</v>
      </c>
      <c r="C195" s="2">
        <v>52</v>
      </c>
      <c r="D195" s="2">
        <v>602</v>
      </c>
      <c r="E195" s="2">
        <v>6</v>
      </c>
      <c r="F195" s="2">
        <v>0</v>
      </c>
      <c r="G195" s="2">
        <v>0</v>
      </c>
      <c r="H195" s="2">
        <v>0</v>
      </c>
      <c r="K195" s="3">
        <v>7858.8</v>
      </c>
      <c r="L195" s="2">
        <v>695</v>
      </c>
    </row>
    <row r="196" spans="1:12" x14ac:dyDescent="0.2">
      <c r="A196" s="2" t="s">
        <v>180</v>
      </c>
      <c r="B196" s="2">
        <v>22</v>
      </c>
      <c r="C196" s="2">
        <v>22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K196" s="3">
        <v>343.02</v>
      </c>
      <c r="L196" s="2">
        <v>668</v>
      </c>
    </row>
    <row r="197" spans="1:12" x14ac:dyDescent="0.2">
      <c r="A197" s="2" t="s">
        <v>209</v>
      </c>
      <c r="B197" s="2">
        <v>35</v>
      </c>
      <c r="C197" s="2">
        <v>18</v>
      </c>
      <c r="D197" s="2">
        <v>17</v>
      </c>
      <c r="E197" s="2">
        <v>0</v>
      </c>
      <c r="F197" s="2">
        <v>0</v>
      </c>
      <c r="G197" s="2">
        <v>0</v>
      </c>
      <c r="H197" s="2">
        <v>0</v>
      </c>
      <c r="K197" s="3">
        <v>751.48</v>
      </c>
      <c r="L197" s="2">
        <v>758</v>
      </c>
    </row>
    <row r="198" spans="1:12" x14ac:dyDescent="0.2">
      <c r="A198" s="2" t="s">
        <v>269</v>
      </c>
      <c r="B198" s="2">
        <v>26</v>
      </c>
      <c r="C198" s="2">
        <v>23</v>
      </c>
      <c r="D198" s="2">
        <v>3</v>
      </c>
      <c r="E198" s="2">
        <v>0</v>
      </c>
      <c r="F198" s="2">
        <v>0</v>
      </c>
      <c r="G198" s="2">
        <v>0</v>
      </c>
      <c r="H198" s="2">
        <v>0</v>
      </c>
      <c r="K198" s="3">
        <v>912.19</v>
      </c>
      <c r="L198" s="2">
        <v>668</v>
      </c>
    </row>
    <row r="199" spans="1:12" x14ac:dyDescent="0.2">
      <c r="A199" s="2" t="s">
        <v>251</v>
      </c>
      <c r="B199" s="2">
        <v>86</v>
      </c>
      <c r="C199" s="2">
        <v>73</v>
      </c>
      <c r="D199" s="2">
        <v>13</v>
      </c>
      <c r="E199" s="2">
        <v>0</v>
      </c>
      <c r="F199" s="2">
        <v>0</v>
      </c>
      <c r="G199" s="2">
        <v>0</v>
      </c>
      <c r="H199" s="2">
        <v>0</v>
      </c>
      <c r="K199" s="3">
        <v>2319.25</v>
      </c>
      <c r="L199" s="2">
        <v>764</v>
      </c>
    </row>
    <row r="200" spans="1:12" x14ac:dyDescent="0.2">
      <c r="A200" s="2" t="s">
        <v>184</v>
      </c>
      <c r="B200" s="2">
        <v>626</v>
      </c>
      <c r="C200" s="2">
        <v>51</v>
      </c>
      <c r="D200" s="2">
        <v>575</v>
      </c>
      <c r="E200" s="2">
        <v>0</v>
      </c>
      <c r="F200" s="2">
        <v>0</v>
      </c>
      <c r="G200" s="2">
        <v>0</v>
      </c>
      <c r="H200" s="2">
        <v>0</v>
      </c>
      <c r="K200" s="3">
        <v>8155.45</v>
      </c>
      <c r="L200" s="2">
        <v>1265</v>
      </c>
    </row>
    <row r="201" spans="1:12" x14ac:dyDescent="0.2">
      <c r="A201" s="2" t="s">
        <v>242</v>
      </c>
      <c r="B201" s="2">
        <v>202</v>
      </c>
      <c r="C201" s="2">
        <v>47</v>
      </c>
      <c r="D201" s="2">
        <v>155</v>
      </c>
      <c r="E201" s="2">
        <v>0</v>
      </c>
      <c r="F201" s="2">
        <v>0</v>
      </c>
      <c r="G201" s="2">
        <v>0</v>
      </c>
      <c r="H201" s="2">
        <v>0</v>
      </c>
      <c r="K201" s="3">
        <v>4076.44</v>
      </c>
      <c r="L201" s="2">
        <v>632</v>
      </c>
    </row>
    <row r="202" spans="1:12" x14ac:dyDescent="0.2">
      <c r="A202" s="2" t="s">
        <v>378</v>
      </c>
      <c r="B202" s="2">
        <v>6</v>
      </c>
      <c r="C202" s="2">
        <v>6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K202" s="3">
        <v>71.88</v>
      </c>
      <c r="L202" s="2">
        <v>1336</v>
      </c>
    </row>
    <row r="203" spans="1:12" x14ac:dyDescent="0.2">
      <c r="A203" s="2" t="s">
        <v>379</v>
      </c>
      <c r="B203" s="2">
        <v>15</v>
      </c>
      <c r="C203" s="2">
        <v>15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K203" s="3">
        <v>184.68</v>
      </c>
      <c r="L203" s="2">
        <v>1517</v>
      </c>
    </row>
    <row r="204" spans="1:12" x14ac:dyDescent="0.2">
      <c r="A204" s="2" t="s">
        <v>380</v>
      </c>
      <c r="B204" s="2">
        <v>156</v>
      </c>
      <c r="C204" s="2">
        <v>59</v>
      </c>
      <c r="D204" s="2">
        <v>91</v>
      </c>
      <c r="E204" s="2">
        <v>6</v>
      </c>
      <c r="F204" s="2">
        <v>0</v>
      </c>
      <c r="G204" s="2">
        <v>0</v>
      </c>
      <c r="H204" s="2">
        <v>0</v>
      </c>
      <c r="K204" s="3">
        <v>2105.94</v>
      </c>
      <c r="L204" s="2">
        <v>0</v>
      </c>
    </row>
    <row r="205" spans="1:12" x14ac:dyDescent="0.2">
      <c r="A205" s="2" t="s">
        <v>188</v>
      </c>
      <c r="B205" s="2">
        <v>59</v>
      </c>
      <c r="C205" s="2">
        <v>36</v>
      </c>
      <c r="D205" s="2">
        <v>23</v>
      </c>
      <c r="E205" s="2">
        <v>0</v>
      </c>
      <c r="F205" s="2">
        <v>0</v>
      </c>
      <c r="G205" s="2">
        <v>0</v>
      </c>
      <c r="H205" s="2">
        <v>0</v>
      </c>
      <c r="K205" s="3">
        <v>1014.5</v>
      </c>
      <c r="L205" s="2">
        <v>4029</v>
      </c>
    </row>
    <row r="206" spans="1:12" x14ac:dyDescent="0.2">
      <c r="A206" s="2" t="s">
        <v>214</v>
      </c>
      <c r="B206" s="2">
        <v>43</v>
      </c>
      <c r="C206" s="2">
        <v>35</v>
      </c>
      <c r="D206" s="2">
        <v>8</v>
      </c>
      <c r="E206" s="2">
        <v>0</v>
      </c>
      <c r="F206" s="2">
        <v>0</v>
      </c>
      <c r="G206" s="2">
        <v>0</v>
      </c>
      <c r="H206" s="2">
        <v>0</v>
      </c>
      <c r="K206" s="3">
        <v>926.14</v>
      </c>
      <c r="L206" s="2">
        <v>2686</v>
      </c>
    </row>
    <row r="207" spans="1:12" x14ac:dyDescent="0.2">
      <c r="A207" s="2" t="s">
        <v>215</v>
      </c>
      <c r="B207" s="2">
        <v>577</v>
      </c>
      <c r="C207" s="2">
        <v>78</v>
      </c>
      <c r="D207" s="2">
        <v>495</v>
      </c>
      <c r="E207" s="2">
        <v>4</v>
      </c>
      <c r="F207" s="2">
        <v>0</v>
      </c>
      <c r="G207" s="2">
        <v>0</v>
      </c>
      <c r="H207" s="2">
        <v>0</v>
      </c>
      <c r="K207" s="3">
        <v>11685.91</v>
      </c>
      <c r="L207" s="2">
        <v>2014</v>
      </c>
    </row>
    <row r="208" spans="1:12" x14ac:dyDescent="0.2">
      <c r="A208" s="2" t="s">
        <v>247</v>
      </c>
      <c r="B208" s="2">
        <v>44</v>
      </c>
      <c r="C208" s="2">
        <v>44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K208" s="3">
        <v>1280.1600000000001</v>
      </c>
      <c r="L208" s="2">
        <v>1343</v>
      </c>
    </row>
    <row r="209" spans="1:12" x14ac:dyDescent="0.2">
      <c r="A209" s="2" t="s">
        <v>270</v>
      </c>
      <c r="B209" s="2">
        <v>36</v>
      </c>
      <c r="C209" s="2">
        <v>36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K209" s="3">
        <v>1429.15</v>
      </c>
      <c r="L209" s="2">
        <v>805</v>
      </c>
    </row>
    <row r="210" spans="1:12" x14ac:dyDescent="0.2">
      <c r="A210" s="2" t="s">
        <v>93</v>
      </c>
      <c r="B210" s="2">
        <v>281</v>
      </c>
      <c r="C210" s="2">
        <v>25</v>
      </c>
      <c r="D210" s="2">
        <v>242</v>
      </c>
      <c r="E210" s="2">
        <v>5</v>
      </c>
      <c r="F210" s="2">
        <v>0</v>
      </c>
      <c r="G210" s="2">
        <v>0</v>
      </c>
      <c r="H210" s="2">
        <v>0</v>
      </c>
      <c r="K210" s="3">
        <v>2812.65</v>
      </c>
      <c r="L210" s="2">
        <v>6383</v>
      </c>
    </row>
    <row r="211" spans="1:12" x14ac:dyDescent="0.2">
      <c r="A211" s="2" t="s">
        <v>381</v>
      </c>
      <c r="B211" s="2">
        <v>8</v>
      </c>
      <c r="C211" s="2">
        <v>4</v>
      </c>
      <c r="D211" s="2">
        <v>4</v>
      </c>
      <c r="E211" s="2">
        <v>0</v>
      </c>
      <c r="F211" s="2">
        <v>0</v>
      </c>
      <c r="G211" s="2">
        <v>0</v>
      </c>
      <c r="H211" s="2">
        <v>0</v>
      </c>
      <c r="K211" s="3">
        <v>137.75</v>
      </c>
      <c r="L211" s="2">
        <v>3191</v>
      </c>
    </row>
    <row r="212" spans="1:12" x14ac:dyDescent="0.2">
      <c r="A212" s="2" t="s">
        <v>99</v>
      </c>
      <c r="B212" s="2">
        <v>3827</v>
      </c>
      <c r="C212" s="2">
        <v>280</v>
      </c>
      <c r="D212" s="2">
        <v>3523</v>
      </c>
      <c r="E212" s="2">
        <v>16</v>
      </c>
      <c r="F212" s="2">
        <v>0</v>
      </c>
      <c r="G212" s="2">
        <v>0</v>
      </c>
      <c r="H212" s="2">
        <v>0</v>
      </c>
      <c r="K212" s="3">
        <v>40136.79</v>
      </c>
      <c r="L212" s="2">
        <v>1123</v>
      </c>
    </row>
    <row r="213" spans="1:12" x14ac:dyDescent="0.2">
      <c r="A213" s="2" t="s">
        <v>382</v>
      </c>
      <c r="B213" s="2">
        <v>29</v>
      </c>
      <c r="C213" s="2">
        <v>17</v>
      </c>
      <c r="D213" s="2">
        <v>12</v>
      </c>
      <c r="E213" s="2">
        <v>0</v>
      </c>
      <c r="F213" s="2">
        <v>0</v>
      </c>
      <c r="G213" s="2">
        <v>0</v>
      </c>
      <c r="H213" s="2">
        <v>0</v>
      </c>
      <c r="K213" s="3">
        <v>238.42</v>
      </c>
      <c r="L213" s="2">
        <v>99712</v>
      </c>
    </row>
    <row r="214" spans="1:12" x14ac:dyDescent="0.2">
      <c r="A214" s="2" t="s">
        <v>111</v>
      </c>
      <c r="B214" s="2">
        <v>686</v>
      </c>
      <c r="C214" s="2">
        <v>139</v>
      </c>
      <c r="D214" s="2">
        <v>539</v>
      </c>
      <c r="E214" s="2">
        <v>8</v>
      </c>
      <c r="F214" s="2">
        <v>0</v>
      </c>
      <c r="G214" s="2">
        <v>0</v>
      </c>
      <c r="H214" s="2">
        <v>0</v>
      </c>
      <c r="K214" s="3">
        <v>7593.84</v>
      </c>
      <c r="L214" s="2">
        <v>33237</v>
      </c>
    </row>
    <row r="215" spans="1:12" x14ac:dyDescent="0.2">
      <c r="A215" s="2" t="s">
        <v>112</v>
      </c>
      <c r="B215" s="2">
        <v>1827</v>
      </c>
      <c r="C215" s="2">
        <v>109</v>
      </c>
      <c r="D215" s="2">
        <v>1709</v>
      </c>
      <c r="E215" s="2">
        <v>8</v>
      </c>
      <c r="F215" s="2">
        <v>0</v>
      </c>
      <c r="G215" s="2">
        <v>0</v>
      </c>
      <c r="H215" s="2">
        <v>0</v>
      </c>
      <c r="K215" s="3">
        <v>21877.63</v>
      </c>
      <c r="L215" s="2">
        <v>24928</v>
      </c>
    </row>
    <row r="216" spans="1:12" x14ac:dyDescent="0.2">
      <c r="A216" s="2" t="s">
        <v>383</v>
      </c>
      <c r="B216" s="2">
        <v>10</v>
      </c>
      <c r="C216" s="2">
        <v>10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K216" s="3">
        <v>253.8</v>
      </c>
      <c r="L216" s="2">
        <v>16618</v>
      </c>
    </row>
    <row r="217" spans="1:12" x14ac:dyDescent="0.2">
      <c r="A217" s="2" t="s">
        <v>178</v>
      </c>
      <c r="B217" s="2">
        <v>645</v>
      </c>
      <c r="C217" s="2">
        <v>104</v>
      </c>
      <c r="D217" s="2">
        <v>541</v>
      </c>
      <c r="E217" s="2">
        <v>0</v>
      </c>
      <c r="F217" s="2">
        <v>0</v>
      </c>
      <c r="G217" s="2">
        <v>0</v>
      </c>
      <c r="H217" s="2">
        <v>0</v>
      </c>
      <c r="K217" s="3">
        <v>11083.2</v>
      </c>
      <c r="L217" s="2">
        <v>12464</v>
      </c>
    </row>
    <row r="218" spans="1:12" x14ac:dyDescent="0.2">
      <c r="A218" s="2" t="s">
        <v>238</v>
      </c>
      <c r="B218" s="2">
        <v>72</v>
      </c>
      <c r="C218" s="2">
        <v>24</v>
      </c>
      <c r="D218" s="2">
        <v>48</v>
      </c>
      <c r="E218" s="2">
        <v>0</v>
      </c>
      <c r="F218" s="2">
        <v>0</v>
      </c>
      <c r="G218" s="2">
        <v>0</v>
      </c>
      <c r="H218" s="2">
        <v>0</v>
      </c>
      <c r="K218" s="3">
        <v>1778.47</v>
      </c>
      <c r="L218" s="2">
        <v>9971</v>
      </c>
    </row>
    <row r="219" spans="1:12" x14ac:dyDescent="0.2">
      <c r="A219" s="2" t="s">
        <v>384</v>
      </c>
      <c r="B219" s="2">
        <v>58</v>
      </c>
      <c r="C219" s="2">
        <v>8</v>
      </c>
      <c r="D219" s="2">
        <v>50</v>
      </c>
      <c r="E219" s="2">
        <v>0</v>
      </c>
      <c r="F219" s="2">
        <v>0</v>
      </c>
      <c r="G219" s="2">
        <v>0</v>
      </c>
      <c r="H219" s="2">
        <v>0</v>
      </c>
      <c r="K219" s="3">
        <v>1092.8699999999999</v>
      </c>
      <c r="L219" s="2">
        <v>159</v>
      </c>
    </row>
    <row r="220" spans="1:12" x14ac:dyDescent="0.2">
      <c r="A220" s="2" t="s">
        <v>385</v>
      </c>
      <c r="B220" s="2">
        <v>13</v>
      </c>
      <c r="C220" s="2">
        <v>13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K220" s="3">
        <v>151.74</v>
      </c>
      <c r="L220" s="2">
        <v>0</v>
      </c>
    </row>
    <row r="221" spans="1:12" x14ac:dyDescent="0.2">
      <c r="A221" s="2" t="s">
        <v>199</v>
      </c>
      <c r="B221" s="2">
        <v>31</v>
      </c>
      <c r="C221" s="2">
        <v>31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K221" s="3">
        <v>613.38</v>
      </c>
      <c r="L221" s="2">
        <v>99</v>
      </c>
    </row>
    <row r="222" spans="1:12" x14ac:dyDescent="0.2">
      <c r="A222" s="2" t="s">
        <v>295</v>
      </c>
      <c r="B222" s="2">
        <v>2186</v>
      </c>
      <c r="C222" s="2">
        <v>338</v>
      </c>
      <c r="D222" s="2">
        <v>1842</v>
      </c>
      <c r="E222" s="2">
        <v>6</v>
      </c>
      <c r="F222" s="2">
        <v>0</v>
      </c>
      <c r="G222" s="2">
        <v>0</v>
      </c>
      <c r="H222" s="2">
        <v>0</v>
      </c>
      <c r="K222" s="3">
        <v>108735.88</v>
      </c>
      <c r="L222" s="2">
        <v>288</v>
      </c>
    </row>
    <row r="223" spans="1:12" x14ac:dyDescent="0.2">
      <c r="A223" s="2" t="s">
        <v>308</v>
      </c>
      <c r="B223" s="2">
        <v>894</v>
      </c>
      <c r="C223" s="2">
        <v>175</v>
      </c>
      <c r="D223" s="2">
        <v>714</v>
      </c>
      <c r="E223" s="2">
        <v>5</v>
      </c>
      <c r="F223" s="2">
        <v>0</v>
      </c>
      <c r="G223" s="2">
        <v>0</v>
      </c>
      <c r="H223" s="2">
        <v>0</v>
      </c>
      <c r="K223" s="3">
        <v>88982.2</v>
      </c>
      <c r="L223" s="2">
        <v>144</v>
      </c>
    </row>
    <row r="224" spans="1:12" x14ac:dyDescent="0.2">
      <c r="A224" s="2" t="s">
        <v>386</v>
      </c>
      <c r="B224" s="2">
        <v>1</v>
      </c>
      <c r="C224" s="2">
        <v>1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K224" s="3">
        <v>8.98</v>
      </c>
      <c r="L224" s="2">
        <v>0</v>
      </c>
    </row>
    <row r="225" spans="1:12" x14ac:dyDescent="0.2">
      <c r="A225" s="2" t="s">
        <v>387</v>
      </c>
      <c r="B225" s="2">
        <v>1</v>
      </c>
      <c r="C225" s="2">
        <v>1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K225" s="3">
        <v>7.98</v>
      </c>
      <c r="L225" s="2">
        <v>0</v>
      </c>
    </row>
    <row r="226" spans="1:12" x14ac:dyDescent="0.2">
      <c r="A226" s="2" t="s">
        <v>388</v>
      </c>
      <c r="B226" s="2">
        <v>15</v>
      </c>
      <c r="C226" s="2">
        <v>15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K226" s="3">
        <v>101.42</v>
      </c>
      <c r="L226" s="2">
        <v>0</v>
      </c>
    </row>
    <row r="227" spans="1:12" x14ac:dyDescent="0.2">
      <c r="A227" s="2" t="s">
        <v>389</v>
      </c>
      <c r="B227" s="2">
        <v>2</v>
      </c>
      <c r="C227" s="2">
        <v>2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K227" s="3">
        <v>30.55</v>
      </c>
      <c r="L227" s="2">
        <v>0</v>
      </c>
    </row>
    <row r="228" spans="1:12" x14ac:dyDescent="0.2">
      <c r="A228" s="2" t="s">
        <v>233</v>
      </c>
      <c r="B228" s="2">
        <v>30</v>
      </c>
      <c r="C228" s="2">
        <v>8</v>
      </c>
      <c r="D228" s="2">
        <v>22</v>
      </c>
      <c r="E228" s="2">
        <v>0</v>
      </c>
      <c r="F228" s="2">
        <v>0</v>
      </c>
      <c r="G228" s="2">
        <v>0</v>
      </c>
      <c r="H228" s="2">
        <v>0</v>
      </c>
      <c r="K228" s="3">
        <v>724.4</v>
      </c>
      <c r="L228" s="2">
        <v>1814</v>
      </c>
    </row>
    <row r="229" spans="1:12" x14ac:dyDescent="0.2">
      <c r="A229" s="2" t="s">
        <v>148</v>
      </c>
      <c r="B229" s="2">
        <v>1252</v>
      </c>
      <c r="C229" s="2">
        <v>261</v>
      </c>
      <c r="D229" s="2">
        <v>991</v>
      </c>
      <c r="E229" s="2">
        <v>0</v>
      </c>
      <c r="F229" s="2">
        <v>0</v>
      </c>
      <c r="G229" s="2">
        <v>0</v>
      </c>
      <c r="H229" s="2">
        <v>0</v>
      </c>
      <c r="K229" s="3">
        <v>16067.74</v>
      </c>
      <c r="L229" s="2">
        <v>566</v>
      </c>
    </row>
    <row r="230" spans="1:12" x14ac:dyDescent="0.2">
      <c r="A230" s="2" t="s">
        <v>237</v>
      </c>
      <c r="B230" s="2">
        <v>362</v>
      </c>
      <c r="C230" s="2">
        <v>30</v>
      </c>
      <c r="D230" s="2">
        <v>332</v>
      </c>
      <c r="E230" s="2">
        <v>0</v>
      </c>
      <c r="F230" s="2">
        <v>0</v>
      </c>
      <c r="G230" s="2">
        <v>0</v>
      </c>
      <c r="H230" s="2">
        <v>0</v>
      </c>
      <c r="K230" s="3">
        <v>7839.08</v>
      </c>
      <c r="L230" s="2">
        <v>1762</v>
      </c>
    </row>
    <row r="231" spans="1:12" x14ac:dyDescent="0.2">
      <c r="A231" s="2" t="s">
        <v>51</v>
      </c>
      <c r="B231" s="2">
        <v>2711</v>
      </c>
      <c r="C231" s="2">
        <v>351</v>
      </c>
      <c r="D231" s="2">
        <v>2359</v>
      </c>
      <c r="E231" s="2">
        <v>0</v>
      </c>
      <c r="F231" s="2">
        <v>0</v>
      </c>
      <c r="G231" s="2">
        <v>0</v>
      </c>
      <c r="H231" s="2">
        <v>0</v>
      </c>
      <c r="K231" s="3">
        <v>20810.79</v>
      </c>
      <c r="L231" s="2">
        <v>3243</v>
      </c>
    </row>
    <row r="232" spans="1:12" x14ac:dyDescent="0.2">
      <c r="A232" s="2" t="s">
        <v>204</v>
      </c>
      <c r="B232" s="2">
        <v>26</v>
      </c>
      <c r="C232" s="2">
        <v>26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K232" s="3">
        <v>563.48</v>
      </c>
      <c r="L232" s="2">
        <v>1621</v>
      </c>
    </row>
    <row r="233" spans="1:12" x14ac:dyDescent="0.2">
      <c r="A233" s="2" t="s">
        <v>179</v>
      </c>
      <c r="B233" s="2">
        <v>57</v>
      </c>
      <c r="C233" s="2">
        <v>5</v>
      </c>
      <c r="D233" s="2">
        <v>52</v>
      </c>
      <c r="E233" s="2">
        <v>0</v>
      </c>
      <c r="F233" s="2">
        <v>0</v>
      </c>
      <c r="G233" s="2">
        <v>0</v>
      </c>
      <c r="H233" s="2">
        <v>0</v>
      </c>
      <c r="K233" s="3">
        <v>965.7</v>
      </c>
      <c r="L233" s="2">
        <v>665</v>
      </c>
    </row>
    <row r="234" spans="1:12" x14ac:dyDescent="0.2">
      <c r="A234" s="2" t="s">
        <v>390</v>
      </c>
      <c r="B234" s="2">
        <v>1</v>
      </c>
      <c r="C234" s="2">
        <v>1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K234" s="3">
        <v>23.98</v>
      </c>
      <c r="L234" s="2">
        <v>443</v>
      </c>
    </row>
    <row r="235" spans="1:12" x14ac:dyDescent="0.2">
      <c r="A235" s="2" t="s">
        <v>391</v>
      </c>
      <c r="B235" s="2">
        <v>7</v>
      </c>
      <c r="C235" s="2">
        <v>7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K235" s="3">
        <v>207.86</v>
      </c>
      <c r="L235" s="2">
        <v>332</v>
      </c>
    </row>
    <row r="236" spans="1:12" x14ac:dyDescent="0.2">
      <c r="A236" s="2" t="s">
        <v>392</v>
      </c>
      <c r="B236" s="2">
        <v>1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K236" s="3">
        <v>31.98</v>
      </c>
      <c r="L236" s="2">
        <v>266</v>
      </c>
    </row>
    <row r="237" spans="1:12" x14ac:dyDescent="0.2">
      <c r="A237" s="2" t="s">
        <v>94</v>
      </c>
      <c r="B237" s="2">
        <v>903</v>
      </c>
      <c r="C237" s="2">
        <v>145</v>
      </c>
      <c r="D237" s="2">
        <v>753</v>
      </c>
      <c r="E237" s="2">
        <v>5</v>
      </c>
      <c r="F237" s="2">
        <v>0</v>
      </c>
      <c r="G237" s="2">
        <v>0</v>
      </c>
      <c r="H237" s="2">
        <v>0</v>
      </c>
      <c r="K237" s="3">
        <v>9707.7199999999993</v>
      </c>
      <c r="L237" s="2">
        <v>4672</v>
      </c>
    </row>
    <row r="238" spans="1:12" x14ac:dyDescent="0.2">
      <c r="A238" s="2" t="s">
        <v>52</v>
      </c>
      <c r="B238" s="2">
        <v>86</v>
      </c>
      <c r="C238" s="2">
        <v>86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K238" s="3">
        <v>1208.3800000000001</v>
      </c>
      <c r="L238" s="2">
        <v>2336</v>
      </c>
    </row>
    <row r="239" spans="1:12" x14ac:dyDescent="0.2">
      <c r="A239" s="2" t="s">
        <v>393</v>
      </c>
      <c r="B239" s="2">
        <v>21</v>
      </c>
      <c r="C239" s="2">
        <v>21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K239" s="3">
        <v>344.6</v>
      </c>
      <c r="L239" s="2">
        <v>1557</v>
      </c>
    </row>
    <row r="240" spans="1:12" x14ac:dyDescent="0.2">
      <c r="A240" s="2" t="s">
        <v>394</v>
      </c>
      <c r="B240" s="2">
        <v>21</v>
      </c>
      <c r="C240" s="2">
        <v>21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K240" s="3">
        <v>478.58</v>
      </c>
      <c r="L240" s="2">
        <v>934</v>
      </c>
    </row>
    <row r="241" spans="1:12" x14ac:dyDescent="0.2">
      <c r="A241" s="2" t="s">
        <v>395</v>
      </c>
      <c r="B241" s="2">
        <v>6</v>
      </c>
      <c r="C241" s="2">
        <v>6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K241" s="3">
        <v>65.88</v>
      </c>
      <c r="L241" s="2">
        <v>18541</v>
      </c>
    </row>
    <row r="242" spans="1:12" x14ac:dyDescent="0.2">
      <c r="A242" s="2" t="s">
        <v>396</v>
      </c>
      <c r="B242" s="2">
        <v>6</v>
      </c>
      <c r="C242" s="2">
        <v>6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K242" s="3">
        <v>53.88</v>
      </c>
      <c r="L242" s="2">
        <v>12360</v>
      </c>
    </row>
    <row r="243" spans="1:12" x14ac:dyDescent="0.2">
      <c r="A243" s="2" t="s">
        <v>397</v>
      </c>
      <c r="B243" s="2">
        <v>6</v>
      </c>
      <c r="C243" s="2">
        <v>6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K243" s="3">
        <v>69.88</v>
      </c>
      <c r="L243" s="2">
        <v>9270</v>
      </c>
    </row>
    <row r="244" spans="1:12" x14ac:dyDescent="0.2">
      <c r="A244" s="2" t="s">
        <v>44</v>
      </c>
      <c r="B244" s="2">
        <v>19</v>
      </c>
      <c r="C244" s="2">
        <v>19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5"/>
      <c r="K244" s="3">
        <v>136.63999999999999</v>
      </c>
      <c r="L244" s="2">
        <v>37082</v>
      </c>
    </row>
    <row r="245" spans="1:12" x14ac:dyDescent="0.2">
      <c r="A245" s="2" t="s">
        <v>284</v>
      </c>
      <c r="B245" s="2">
        <v>1156</v>
      </c>
      <c r="C245" s="2">
        <v>232</v>
      </c>
      <c r="D245" s="2">
        <v>918</v>
      </c>
      <c r="E245" s="2">
        <v>6</v>
      </c>
      <c r="F245" s="2">
        <v>0</v>
      </c>
      <c r="G245" s="2">
        <v>0</v>
      </c>
      <c r="H245" s="2">
        <v>0</v>
      </c>
      <c r="K245" s="3">
        <v>46126.05</v>
      </c>
      <c r="L245" s="2">
        <v>2684</v>
      </c>
    </row>
    <row r="246" spans="1:12" x14ac:dyDescent="0.2">
      <c r="A246" s="2" t="s">
        <v>96</v>
      </c>
      <c r="B246" s="2">
        <v>547</v>
      </c>
      <c r="C246" s="2">
        <v>222</v>
      </c>
      <c r="D246" s="2">
        <v>318</v>
      </c>
      <c r="E246" s="2">
        <v>7</v>
      </c>
      <c r="F246" s="2">
        <v>0</v>
      </c>
      <c r="G246" s="2">
        <v>0</v>
      </c>
      <c r="H246" s="2">
        <v>0</v>
      </c>
      <c r="K246" s="3">
        <v>6795.64</v>
      </c>
      <c r="L246" s="2">
        <v>3005</v>
      </c>
    </row>
    <row r="247" spans="1:12" x14ac:dyDescent="0.2">
      <c r="A247" s="2" t="s">
        <v>398</v>
      </c>
      <c r="B247" s="2">
        <v>42</v>
      </c>
      <c r="C247" s="2">
        <v>42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K247" s="3">
        <v>529.6</v>
      </c>
      <c r="L247" s="2">
        <v>3339</v>
      </c>
    </row>
    <row r="248" spans="1:12" x14ac:dyDescent="0.2">
      <c r="A248" s="2" t="s">
        <v>399</v>
      </c>
      <c r="B248" s="2">
        <v>41</v>
      </c>
      <c r="C248" s="2">
        <v>41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K248" s="3">
        <v>1145.6600000000001</v>
      </c>
      <c r="L248" s="2">
        <v>0</v>
      </c>
    </row>
    <row r="249" spans="1:12" x14ac:dyDescent="0.2">
      <c r="A249" s="2" t="s">
        <v>400</v>
      </c>
      <c r="B249" s="2">
        <v>1</v>
      </c>
      <c r="C249" s="2">
        <v>1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K249" s="3">
        <v>38.950000000000003</v>
      </c>
      <c r="L249" s="2">
        <v>0</v>
      </c>
    </row>
    <row r="250" spans="1:12" x14ac:dyDescent="0.2">
      <c r="A250" s="2" t="s">
        <v>401</v>
      </c>
      <c r="B250" s="2">
        <v>8</v>
      </c>
      <c r="C250" s="2">
        <v>8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K250" s="3">
        <v>399.6</v>
      </c>
      <c r="L250" s="2">
        <v>0</v>
      </c>
    </row>
    <row r="251" spans="1:12" x14ac:dyDescent="0.2">
      <c r="A251" s="2" t="s">
        <v>402</v>
      </c>
      <c r="B251" s="2">
        <v>6</v>
      </c>
      <c r="C251" s="2">
        <v>6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K251" s="3">
        <v>407.7</v>
      </c>
      <c r="L251" s="2">
        <v>0</v>
      </c>
    </row>
    <row r="252" spans="1:12" x14ac:dyDescent="0.2">
      <c r="A252" s="2" t="s">
        <v>403</v>
      </c>
      <c r="B252" s="2">
        <v>8</v>
      </c>
      <c r="C252" s="2">
        <v>8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K252" s="3">
        <v>252.84</v>
      </c>
      <c r="L252" s="2">
        <v>678</v>
      </c>
    </row>
    <row r="253" spans="1:12" x14ac:dyDescent="0.2">
      <c r="A253" s="2" t="s">
        <v>404</v>
      </c>
      <c r="B253" s="2">
        <v>6</v>
      </c>
      <c r="C253" s="2">
        <v>6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K253" s="3">
        <v>383.88</v>
      </c>
      <c r="L253" s="2">
        <v>339</v>
      </c>
    </row>
    <row r="254" spans="1:12" x14ac:dyDescent="0.2">
      <c r="A254" s="2" t="s">
        <v>405</v>
      </c>
      <c r="B254" s="2">
        <v>82</v>
      </c>
      <c r="C254" s="2">
        <v>42</v>
      </c>
      <c r="D254" s="2">
        <v>40</v>
      </c>
      <c r="E254" s="2">
        <v>0</v>
      </c>
      <c r="F254" s="2">
        <v>0</v>
      </c>
      <c r="G254" s="2">
        <v>0</v>
      </c>
      <c r="H254" s="2">
        <v>0</v>
      </c>
      <c r="K254" s="3">
        <v>4968.93</v>
      </c>
      <c r="L254" s="2">
        <v>488</v>
      </c>
    </row>
    <row r="255" spans="1:12" x14ac:dyDescent="0.2">
      <c r="A255" s="2" t="s">
        <v>406</v>
      </c>
      <c r="B255" s="2">
        <v>4</v>
      </c>
      <c r="C255" s="2">
        <v>4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K255" s="3">
        <v>471.8</v>
      </c>
      <c r="L255" s="2">
        <v>244</v>
      </c>
    </row>
    <row r="256" spans="1:12" x14ac:dyDescent="0.2">
      <c r="A256" s="2" t="s">
        <v>407</v>
      </c>
      <c r="B256" s="2">
        <v>18</v>
      </c>
      <c r="C256" s="2">
        <v>14</v>
      </c>
      <c r="D256" s="2">
        <v>4</v>
      </c>
      <c r="E256" s="2">
        <v>0</v>
      </c>
      <c r="F256" s="2">
        <v>0</v>
      </c>
      <c r="G256" s="2">
        <v>0</v>
      </c>
      <c r="H256" s="2">
        <v>0</v>
      </c>
      <c r="K256" s="3">
        <v>547.64</v>
      </c>
      <c r="L256" s="2">
        <v>723</v>
      </c>
    </row>
    <row r="257" spans="1:12" x14ac:dyDescent="0.2">
      <c r="A257" s="2" t="s">
        <v>408</v>
      </c>
      <c r="B257" s="2">
        <v>23</v>
      </c>
      <c r="C257" s="2">
        <v>23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K257" s="3">
        <v>697.56</v>
      </c>
      <c r="L257" s="2">
        <v>482</v>
      </c>
    </row>
    <row r="258" spans="1:12" x14ac:dyDescent="0.2">
      <c r="A258" s="2" t="s">
        <v>409</v>
      </c>
      <c r="B258" s="2">
        <v>244</v>
      </c>
      <c r="C258" s="2">
        <v>59</v>
      </c>
      <c r="D258" s="2">
        <v>185</v>
      </c>
      <c r="E258" s="2">
        <v>0</v>
      </c>
      <c r="F258" s="2">
        <v>0</v>
      </c>
      <c r="G258" s="2">
        <v>0</v>
      </c>
      <c r="H258" s="2">
        <v>0</v>
      </c>
      <c r="K258" s="3">
        <v>9189</v>
      </c>
      <c r="L258" s="2">
        <v>361</v>
      </c>
    </row>
    <row r="259" spans="1:12" x14ac:dyDescent="0.2">
      <c r="A259" s="2" t="s">
        <v>130</v>
      </c>
      <c r="B259" s="2">
        <v>2463</v>
      </c>
      <c r="C259" s="2">
        <v>535</v>
      </c>
      <c r="D259" s="2">
        <v>1928</v>
      </c>
      <c r="E259" s="2">
        <v>0</v>
      </c>
      <c r="F259" s="2">
        <v>0</v>
      </c>
      <c r="G259" s="2">
        <v>0</v>
      </c>
      <c r="H259" s="2">
        <v>0</v>
      </c>
      <c r="K259" s="3">
        <v>31363.13</v>
      </c>
      <c r="L259" s="2">
        <v>17442</v>
      </c>
    </row>
    <row r="260" spans="1:12" x14ac:dyDescent="0.2">
      <c r="A260" s="2" t="s">
        <v>167</v>
      </c>
      <c r="B260" s="2">
        <v>126</v>
      </c>
      <c r="C260" s="2">
        <v>16</v>
      </c>
      <c r="D260" s="2">
        <v>110</v>
      </c>
      <c r="E260" s="2">
        <v>0</v>
      </c>
      <c r="F260" s="2">
        <v>0</v>
      </c>
      <c r="G260" s="2">
        <v>0</v>
      </c>
      <c r="H260" s="2">
        <v>0</v>
      </c>
      <c r="K260" s="3">
        <v>1997.48</v>
      </c>
      <c r="L260" s="2">
        <v>11628</v>
      </c>
    </row>
    <row r="261" spans="1:12" x14ac:dyDescent="0.2">
      <c r="A261" s="2" t="s">
        <v>165</v>
      </c>
      <c r="B261" s="2">
        <v>768</v>
      </c>
      <c r="C261" s="2">
        <v>140</v>
      </c>
      <c r="D261" s="2">
        <v>628</v>
      </c>
      <c r="E261" s="2">
        <v>0</v>
      </c>
      <c r="F261" s="2">
        <v>0</v>
      </c>
      <c r="G261" s="2">
        <v>0</v>
      </c>
      <c r="H261" s="2">
        <v>0</v>
      </c>
      <c r="K261" s="3">
        <v>12196.55</v>
      </c>
      <c r="L261" s="2">
        <v>8721</v>
      </c>
    </row>
    <row r="262" spans="1:12" x14ac:dyDescent="0.2">
      <c r="A262" s="2" t="s">
        <v>211</v>
      </c>
      <c r="B262" s="2">
        <v>17</v>
      </c>
      <c r="C262" s="2">
        <v>17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K262" s="3">
        <v>356.66</v>
      </c>
      <c r="L262" s="2">
        <v>6976</v>
      </c>
    </row>
    <row r="263" spans="1:12" x14ac:dyDescent="0.2">
      <c r="A263" s="2" t="s">
        <v>217</v>
      </c>
      <c r="B263" s="2">
        <v>122</v>
      </c>
      <c r="C263" s="2">
        <v>16</v>
      </c>
      <c r="D263" s="2">
        <v>106</v>
      </c>
      <c r="E263" s="2">
        <v>0</v>
      </c>
      <c r="F263" s="2">
        <v>0</v>
      </c>
      <c r="G263" s="2">
        <v>0</v>
      </c>
      <c r="H263" s="2">
        <v>0</v>
      </c>
      <c r="K263" s="3">
        <v>2678.01</v>
      </c>
      <c r="L263" s="2">
        <v>5813</v>
      </c>
    </row>
    <row r="264" spans="1:12" x14ac:dyDescent="0.2">
      <c r="A264" s="2" t="s">
        <v>257</v>
      </c>
      <c r="B264" s="2">
        <v>31</v>
      </c>
      <c r="C264" s="2">
        <v>18</v>
      </c>
      <c r="D264" s="2">
        <v>13</v>
      </c>
      <c r="E264" s="2">
        <v>0</v>
      </c>
      <c r="F264" s="2">
        <v>0</v>
      </c>
      <c r="G264" s="2">
        <v>0</v>
      </c>
      <c r="H264" s="2">
        <v>0</v>
      </c>
      <c r="K264" s="3">
        <v>877.38</v>
      </c>
      <c r="L264" s="2">
        <v>4360</v>
      </c>
    </row>
    <row r="265" spans="1:12" x14ac:dyDescent="0.2">
      <c r="A265" s="2" t="s">
        <v>265</v>
      </c>
      <c r="B265" s="2">
        <v>28</v>
      </c>
      <c r="C265" s="2">
        <v>18</v>
      </c>
      <c r="D265" s="2">
        <v>10</v>
      </c>
      <c r="E265" s="2">
        <v>0</v>
      </c>
      <c r="F265" s="2">
        <v>0</v>
      </c>
      <c r="G265" s="2">
        <v>0</v>
      </c>
      <c r="H265" s="2">
        <v>0</v>
      </c>
      <c r="K265" s="3">
        <v>923.44</v>
      </c>
      <c r="L265" s="2">
        <v>3488</v>
      </c>
    </row>
    <row r="266" spans="1:12" x14ac:dyDescent="0.2">
      <c r="A266" s="2" t="s">
        <v>275</v>
      </c>
      <c r="B266" s="2">
        <v>132</v>
      </c>
      <c r="C266" s="2">
        <v>53</v>
      </c>
      <c r="D266" s="2">
        <v>79</v>
      </c>
      <c r="E266" s="2">
        <v>0</v>
      </c>
      <c r="F266" s="2">
        <v>0</v>
      </c>
      <c r="G266" s="2">
        <v>0</v>
      </c>
      <c r="H266" s="2">
        <v>0</v>
      </c>
      <c r="K266" s="3">
        <v>4365.8100000000004</v>
      </c>
      <c r="L266" s="2">
        <v>2906</v>
      </c>
    </row>
    <row r="267" spans="1:12" x14ac:dyDescent="0.2">
      <c r="A267" s="2" t="s">
        <v>410</v>
      </c>
      <c r="B267" s="2">
        <v>1</v>
      </c>
      <c r="C267" s="2">
        <v>1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K267" s="3">
        <v>47.98</v>
      </c>
      <c r="L267" s="2">
        <v>678</v>
      </c>
    </row>
    <row r="268" spans="1:12" x14ac:dyDescent="0.2">
      <c r="A268" s="2" t="s">
        <v>411</v>
      </c>
      <c r="B268" s="2">
        <v>19</v>
      </c>
      <c r="C268" s="2">
        <v>13</v>
      </c>
      <c r="D268" s="2">
        <v>6</v>
      </c>
      <c r="E268" s="2">
        <v>0</v>
      </c>
      <c r="F268" s="2">
        <v>0</v>
      </c>
      <c r="G268" s="2">
        <v>0</v>
      </c>
      <c r="H268" s="2">
        <v>0</v>
      </c>
      <c r="K268" s="3">
        <v>832.13</v>
      </c>
      <c r="L268" s="2">
        <v>339</v>
      </c>
    </row>
    <row r="269" spans="1:12" x14ac:dyDescent="0.2">
      <c r="A269" s="2" t="s">
        <v>412</v>
      </c>
      <c r="B269" s="2">
        <v>7</v>
      </c>
      <c r="C269" s="2">
        <v>7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K269" s="3">
        <v>118.86</v>
      </c>
      <c r="L269" s="2">
        <v>1424</v>
      </c>
    </row>
    <row r="270" spans="1:12" x14ac:dyDescent="0.2">
      <c r="A270" s="2" t="s">
        <v>276</v>
      </c>
      <c r="B270" s="2">
        <v>303</v>
      </c>
      <c r="C270" s="2">
        <v>37</v>
      </c>
      <c r="D270" s="2">
        <v>258</v>
      </c>
      <c r="E270" s="2">
        <v>8</v>
      </c>
      <c r="F270" s="2">
        <v>0</v>
      </c>
      <c r="G270" s="2">
        <v>0</v>
      </c>
      <c r="H270" s="2">
        <v>0</v>
      </c>
      <c r="K270" s="3">
        <v>11095.27</v>
      </c>
      <c r="L270" s="2">
        <v>356</v>
      </c>
    </row>
    <row r="271" spans="1:12" x14ac:dyDescent="0.2">
      <c r="A271" s="2" t="s">
        <v>413</v>
      </c>
      <c r="B271" s="2">
        <v>24</v>
      </c>
      <c r="C271" s="2">
        <v>24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K271" s="3">
        <v>375.52</v>
      </c>
      <c r="L271" s="2">
        <v>4000</v>
      </c>
    </row>
    <row r="272" spans="1:12" x14ac:dyDescent="0.2">
      <c r="A272" s="2" t="s">
        <v>244</v>
      </c>
      <c r="B272" s="2">
        <v>97</v>
      </c>
      <c r="C272" s="2">
        <v>16</v>
      </c>
      <c r="D272" s="2">
        <v>81</v>
      </c>
      <c r="E272" s="2">
        <v>0</v>
      </c>
      <c r="F272" s="2">
        <v>0</v>
      </c>
      <c r="G272" s="2">
        <v>0</v>
      </c>
      <c r="H272" s="2">
        <v>0</v>
      </c>
      <c r="K272" s="3">
        <v>2448.1</v>
      </c>
      <c r="L272" s="2">
        <v>2000</v>
      </c>
    </row>
    <row r="273" spans="1:12" x14ac:dyDescent="0.2">
      <c r="A273" s="2" t="s">
        <v>266</v>
      </c>
      <c r="B273" s="2">
        <v>36</v>
      </c>
      <c r="C273" s="2">
        <v>36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K273" s="3">
        <v>924.28</v>
      </c>
      <c r="L273" s="2">
        <v>1333</v>
      </c>
    </row>
    <row r="274" spans="1:12" x14ac:dyDescent="0.2">
      <c r="A274" s="2" t="s">
        <v>256</v>
      </c>
      <c r="B274" s="2">
        <v>473</v>
      </c>
      <c r="C274" s="2">
        <v>13</v>
      </c>
      <c r="D274" s="2">
        <v>460</v>
      </c>
      <c r="E274" s="2">
        <v>0</v>
      </c>
      <c r="F274" s="2">
        <v>0</v>
      </c>
      <c r="G274" s="2">
        <v>0</v>
      </c>
      <c r="H274" s="2">
        <v>0</v>
      </c>
      <c r="K274" s="3">
        <v>13685.52</v>
      </c>
      <c r="L274" s="2">
        <v>1000</v>
      </c>
    </row>
    <row r="275" spans="1:12" x14ac:dyDescent="0.2">
      <c r="A275" s="2" t="s">
        <v>288</v>
      </c>
      <c r="B275" s="2">
        <v>31</v>
      </c>
      <c r="C275" s="2">
        <v>31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K275" s="3">
        <v>1059.3800000000001</v>
      </c>
      <c r="L275" s="2">
        <v>800</v>
      </c>
    </row>
    <row r="276" spans="1:12" x14ac:dyDescent="0.2">
      <c r="A276" s="2" t="s">
        <v>286</v>
      </c>
      <c r="B276" s="2">
        <v>115</v>
      </c>
      <c r="C276" s="2">
        <v>11</v>
      </c>
      <c r="D276" s="2">
        <v>104</v>
      </c>
      <c r="E276" s="2">
        <v>0</v>
      </c>
      <c r="F276" s="2">
        <v>0</v>
      </c>
      <c r="G276" s="2">
        <v>0</v>
      </c>
      <c r="H276" s="2">
        <v>0</v>
      </c>
      <c r="K276" s="3">
        <v>4713.7</v>
      </c>
      <c r="L276" s="2">
        <v>666</v>
      </c>
    </row>
    <row r="277" spans="1:12" x14ac:dyDescent="0.2">
      <c r="A277" s="2" t="s">
        <v>414</v>
      </c>
      <c r="B277" s="2">
        <v>4</v>
      </c>
      <c r="C277" s="2">
        <v>4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K277" s="3">
        <v>245.92</v>
      </c>
      <c r="L277" s="2">
        <v>400</v>
      </c>
    </row>
    <row r="278" spans="1:12" x14ac:dyDescent="0.2">
      <c r="A278" s="2" t="s">
        <v>88</v>
      </c>
      <c r="B278" s="2">
        <v>38</v>
      </c>
      <c r="C278" s="2">
        <v>38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K278" s="3">
        <v>348.94</v>
      </c>
      <c r="L278" s="2">
        <v>5075</v>
      </c>
    </row>
    <row r="279" spans="1:12" x14ac:dyDescent="0.2">
      <c r="A279" s="2" t="s">
        <v>415</v>
      </c>
      <c r="B279" s="2">
        <v>14</v>
      </c>
      <c r="C279" s="2">
        <v>14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K279" s="3">
        <v>111.72</v>
      </c>
      <c r="L279" s="2">
        <v>4478</v>
      </c>
    </row>
    <row r="280" spans="1:12" x14ac:dyDescent="0.2">
      <c r="A280" s="2" t="s">
        <v>145</v>
      </c>
      <c r="B280" s="2">
        <v>94</v>
      </c>
      <c r="C280" s="2">
        <v>40</v>
      </c>
      <c r="D280" s="2">
        <v>54</v>
      </c>
      <c r="E280" s="2">
        <v>0</v>
      </c>
      <c r="F280" s="2">
        <v>0</v>
      </c>
      <c r="G280" s="2">
        <v>0</v>
      </c>
      <c r="H280" s="2">
        <v>0</v>
      </c>
      <c r="K280" s="3">
        <v>902.88</v>
      </c>
      <c r="L280" s="2">
        <v>2985</v>
      </c>
    </row>
    <row r="281" spans="1:12" x14ac:dyDescent="0.2">
      <c r="A281" s="2" t="s">
        <v>82</v>
      </c>
      <c r="B281" s="2">
        <v>146</v>
      </c>
      <c r="C281" s="2">
        <v>79</v>
      </c>
      <c r="D281" s="2">
        <v>67</v>
      </c>
      <c r="E281" s="2">
        <v>0</v>
      </c>
      <c r="F281" s="2">
        <v>0</v>
      </c>
      <c r="G281" s="2">
        <v>0</v>
      </c>
      <c r="H281" s="2">
        <v>0</v>
      </c>
      <c r="K281" s="3">
        <v>1388.95</v>
      </c>
      <c r="L281" s="2">
        <v>2485</v>
      </c>
    </row>
    <row r="282" spans="1:12" x14ac:dyDescent="0.2">
      <c r="A282" s="2" t="s">
        <v>119</v>
      </c>
      <c r="B282" s="2">
        <v>211</v>
      </c>
      <c r="C282" s="2">
        <v>199</v>
      </c>
      <c r="D282" s="2">
        <v>12</v>
      </c>
      <c r="E282" s="2">
        <v>0</v>
      </c>
      <c r="F282" s="2">
        <v>0</v>
      </c>
      <c r="G282" s="2">
        <v>0</v>
      </c>
      <c r="H282" s="2">
        <v>0</v>
      </c>
      <c r="K282" s="3">
        <v>2537.86</v>
      </c>
      <c r="L282" s="2">
        <v>1244</v>
      </c>
    </row>
    <row r="283" spans="1:12" x14ac:dyDescent="0.2">
      <c r="A283" s="2" t="s">
        <v>416</v>
      </c>
      <c r="B283" s="2">
        <v>11</v>
      </c>
      <c r="C283" s="2">
        <v>11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K283" s="3">
        <v>181.78</v>
      </c>
      <c r="L283" s="2">
        <v>829</v>
      </c>
    </row>
    <row r="284" spans="1:12" x14ac:dyDescent="0.2">
      <c r="A284" s="2" t="s">
        <v>417</v>
      </c>
      <c r="B284" s="2">
        <v>25</v>
      </c>
      <c r="C284" s="2">
        <v>25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K284" s="3">
        <v>439.3</v>
      </c>
      <c r="L284" s="2">
        <v>622</v>
      </c>
    </row>
    <row r="285" spans="1:12" x14ac:dyDescent="0.2">
      <c r="A285" s="2" t="s">
        <v>207</v>
      </c>
      <c r="B285" s="2">
        <v>54</v>
      </c>
      <c r="C285" s="2">
        <v>54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K285" s="3">
        <v>1114.92</v>
      </c>
      <c r="L285" s="2">
        <v>497</v>
      </c>
    </row>
    <row r="286" spans="1:12" x14ac:dyDescent="0.2">
      <c r="A286" s="2" t="s">
        <v>236</v>
      </c>
      <c r="B286" s="2">
        <v>104</v>
      </c>
      <c r="C286" s="2">
        <v>104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K286" s="3">
        <v>2583.7399999999998</v>
      </c>
      <c r="L286" s="2">
        <v>186</v>
      </c>
    </row>
    <row r="287" spans="1:12" x14ac:dyDescent="0.2">
      <c r="A287" s="2" t="s">
        <v>287</v>
      </c>
      <c r="B287" s="2">
        <v>26</v>
      </c>
      <c r="C287" s="2">
        <v>26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K287" s="3">
        <v>1087.48</v>
      </c>
      <c r="L287" s="2">
        <v>93</v>
      </c>
    </row>
    <row r="288" spans="1:12" x14ac:dyDescent="0.2">
      <c r="A288" s="2" t="s">
        <v>418</v>
      </c>
      <c r="B288" s="2">
        <v>2</v>
      </c>
      <c r="C288" s="2">
        <v>2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K288" s="3">
        <v>117.96</v>
      </c>
      <c r="L288" s="2">
        <v>62</v>
      </c>
    </row>
    <row r="289" spans="1:12" x14ac:dyDescent="0.2">
      <c r="A289" s="2" t="s">
        <v>305</v>
      </c>
      <c r="B289" s="2">
        <v>72</v>
      </c>
      <c r="C289" s="2">
        <v>72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K289" s="3">
        <v>5598.6</v>
      </c>
      <c r="L289" s="2">
        <v>46</v>
      </c>
    </row>
    <row r="290" spans="1:12" x14ac:dyDescent="0.2">
      <c r="A290" s="2" t="s">
        <v>419</v>
      </c>
      <c r="B290" s="2">
        <v>10</v>
      </c>
      <c r="C290" s="2">
        <v>10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K290" s="3">
        <v>933.8</v>
      </c>
      <c r="L290" s="2">
        <v>37</v>
      </c>
    </row>
    <row r="291" spans="1:12" x14ac:dyDescent="0.2">
      <c r="A291" s="2" t="s">
        <v>420</v>
      </c>
      <c r="B291" s="2">
        <v>9</v>
      </c>
      <c r="C291" s="2">
        <v>9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K291" s="3">
        <v>388.82</v>
      </c>
      <c r="L291" s="2">
        <v>431</v>
      </c>
    </row>
    <row r="292" spans="1:12" x14ac:dyDescent="0.2">
      <c r="A292" s="2" t="s">
        <v>152</v>
      </c>
      <c r="B292" s="2">
        <v>460</v>
      </c>
      <c r="C292" s="2">
        <v>129</v>
      </c>
      <c r="D292" s="2">
        <v>331</v>
      </c>
      <c r="E292" s="2">
        <v>0</v>
      </c>
      <c r="F292" s="2">
        <v>0</v>
      </c>
      <c r="G292" s="2">
        <v>0</v>
      </c>
      <c r="H292" s="2">
        <v>0</v>
      </c>
      <c r="K292" s="3">
        <v>6872.89</v>
      </c>
      <c r="L292" s="2">
        <v>1137</v>
      </c>
    </row>
    <row r="293" spans="1:12" x14ac:dyDescent="0.2">
      <c r="A293" s="2" t="s">
        <v>421</v>
      </c>
      <c r="B293" s="2">
        <v>18</v>
      </c>
      <c r="C293" s="2">
        <v>18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K293" s="3">
        <v>137.63999999999999</v>
      </c>
      <c r="L293" s="2">
        <v>26211</v>
      </c>
    </row>
    <row r="294" spans="1:12" x14ac:dyDescent="0.2">
      <c r="A294" s="2" t="s">
        <v>68</v>
      </c>
      <c r="B294" s="2">
        <v>212</v>
      </c>
      <c r="C294" s="2">
        <v>45</v>
      </c>
      <c r="D294" s="2">
        <v>167</v>
      </c>
      <c r="E294" s="2">
        <v>0</v>
      </c>
      <c r="F294" s="2">
        <v>0</v>
      </c>
      <c r="G294" s="2">
        <v>0</v>
      </c>
      <c r="H294" s="2">
        <v>0</v>
      </c>
      <c r="K294" s="3">
        <v>1624.48</v>
      </c>
      <c r="L294" s="2">
        <v>13105</v>
      </c>
    </row>
    <row r="295" spans="1:12" x14ac:dyDescent="0.2">
      <c r="A295" s="2" t="s">
        <v>85</v>
      </c>
      <c r="B295" s="2">
        <v>6487</v>
      </c>
      <c r="C295" s="2">
        <v>342</v>
      </c>
      <c r="D295" s="2">
        <v>6132</v>
      </c>
      <c r="E295" s="2">
        <v>0</v>
      </c>
      <c r="F295" s="2">
        <v>0</v>
      </c>
      <c r="G295" s="2">
        <v>0</v>
      </c>
      <c r="H295" s="2">
        <v>0</v>
      </c>
      <c r="K295" s="3">
        <v>54546.1</v>
      </c>
      <c r="L295" s="2">
        <v>8737</v>
      </c>
    </row>
    <row r="296" spans="1:12" x14ac:dyDescent="0.2">
      <c r="A296" s="2" t="s">
        <v>151</v>
      </c>
      <c r="B296" s="2">
        <v>963</v>
      </c>
      <c r="C296" s="2">
        <v>168</v>
      </c>
      <c r="D296" s="2">
        <v>795</v>
      </c>
      <c r="E296" s="2">
        <v>0</v>
      </c>
      <c r="F296" s="2">
        <v>0</v>
      </c>
      <c r="G296" s="2">
        <v>0</v>
      </c>
      <c r="H296" s="2">
        <v>0</v>
      </c>
      <c r="K296" s="3">
        <v>10800.8</v>
      </c>
      <c r="L296" s="2">
        <v>4368</v>
      </c>
    </row>
    <row r="297" spans="1:12" x14ac:dyDescent="0.2">
      <c r="A297" s="2" t="s">
        <v>172</v>
      </c>
      <c r="B297" s="2">
        <v>237</v>
      </c>
      <c r="C297" s="2">
        <v>76</v>
      </c>
      <c r="D297" s="2">
        <v>161</v>
      </c>
      <c r="E297" s="2">
        <v>0</v>
      </c>
      <c r="F297" s="2">
        <v>0</v>
      </c>
      <c r="G297" s="2">
        <v>0</v>
      </c>
      <c r="H297" s="2">
        <v>0</v>
      </c>
      <c r="K297" s="3">
        <v>3750.22</v>
      </c>
      <c r="L297" s="2">
        <v>2096</v>
      </c>
    </row>
    <row r="298" spans="1:12" x14ac:dyDescent="0.2">
      <c r="A298" s="2" t="s">
        <v>125</v>
      </c>
      <c r="B298" s="2">
        <v>241</v>
      </c>
      <c r="C298" s="2">
        <v>51</v>
      </c>
      <c r="D298" s="2">
        <v>190</v>
      </c>
      <c r="E298" s="2">
        <v>0</v>
      </c>
      <c r="F298" s="2">
        <v>0</v>
      </c>
      <c r="G298" s="2">
        <v>0</v>
      </c>
      <c r="H298" s="2">
        <v>0</v>
      </c>
      <c r="K298" s="3">
        <v>3025.23</v>
      </c>
      <c r="L298" s="2">
        <v>3169</v>
      </c>
    </row>
    <row r="299" spans="1:12" x14ac:dyDescent="0.2">
      <c r="A299" s="2" t="s">
        <v>133</v>
      </c>
      <c r="B299" s="2">
        <v>165</v>
      </c>
      <c r="C299" s="2">
        <v>111</v>
      </c>
      <c r="D299" s="2">
        <v>54</v>
      </c>
      <c r="E299" s="2">
        <v>0</v>
      </c>
      <c r="F299" s="2">
        <v>0</v>
      </c>
      <c r="G299" s="2">
        <v>0</v>
      </c>
      <c r="H299" s="2">
        <v>0</v>
      </c>
      <c r="K299" s="3">
        <v>1524.35</v>
      </c>
      <c r="L299" s="2">
        <v>4155</v>
      </c>
    </row>
    <row r="300" spans="1:12" x14ac:dyDescent="0.2">
      <c r="A300" s="2" t="s">
        <v>422</v>
      </c>
      <c r="B300" s="2">
        <v>1</v>
      </c>
      <c r="C300" s="2">
        <v>1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K300" s="3">
        <v>8.49</v>
      </c>
      <c r="L300" s="2">
        <v>3183</v>
      </c>
    </row>
    <row r="301" spans="1:12" x14ac:dyDescent="0.2">
      <c r="A301" s="2" t="s">
        <v>200</v>
      </c>
      <c r="B301" s="2">
        <v>18</v>
      </c>
      <c r="C301" s="2">
        <v>18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K301" s="3">
        <v>340.48</v>
      </c>
      <c r="L301" s="2">
        <v>2122</v>
      </c>
    </row>
    <row r="302" spans="1:12" x14ac:dyDescent="0.2">
      <c r="A302" s="2" t="s">
        <v>423</v>
      </c>
      <c r="B302" s="2">
        <v>4</v>
      </c>
      <c r="C302" s="2">
        <v>4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K302" s="3">
        <v>91.77</v>
      </c>
      <c r="L302" s="2">
        <v>1591</v>
      </c>
    </row>
    <row r="303" spans="1:12" x14ac:dyDescent="0.2">
      <c r="A303" s="2" t="s">
        <v>424</v>
      </c>
      <c r="B303" s="2">
        <v>21</v>
      </c>
      <c r="C303" s="2">
        <v>21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K303" s="3">
        <v>293.58</v>
      </c>
      <c r="L303" s="2">
        <v>3599</v>
      </c>
    </row>
    <row r="304" spans="1:12" x14ac:dyDescent="0.2">
      <c r="A304" s="2" t="s">
        <v>425</v>
      </c>
      <c r="B304" s="2">
        <v>10</v>
      </c>
      <c r="C304" s="2">
        <v>10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K304" s="3">
        <v>161.26</v>
      </c>
      <c r="L304" s="2">
        <v>2399</v>
      </c>
    </row>
    <row r="305" spans="1:12" x14ac:dyDescent="0.2">
      <c r="A305" s="2" t="s">
        <v>426</v>
      </c>
      <c r="B305" s="2">
        <v>23</v>
      </c>
      <c r="C305" s="2">
        <v>23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K305" s="3">
        <v>482.48</v>
      </c>
      <c r="L305" s="2">
        <v>1799</v>
      </c>
    </row>
    <row r="306" spans="1:12" x14ac:dyDescent="0.2">
      <c r="A306" s="2" t="s">
        <v>427</v>
      </c>
      <c r="B306" s="2">
        <v>8</v>
      </c>
      <c r="C306" s="2">
        <v>8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K306" s="3">
        <v>97.84</v>
      </c>
      <c r="L306" s="2">
        <v>2771</v>
      </c>
    </row>
    <row r="307" spans="1:12" x14ac:dyDescent="0.2">
      <c r="A307" s="2" t="s">
        <v>428</v>
      </c>
      <c r="B307" s="2">
        <v>2</v>
      </c>
      <c r="C307" s="2">
        <v>2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K307" s="3">
        <v>31.96</v>
      </c>
      <c r="L307" s="2">
        <v>1847</v>
      </c>
    </row>
    <row r="308" spans="1:12" x14ac:dyDescent="0.2">
      <c r="A308" s="2" t="s">
        <v>185</v>
      </c>
      <c r="B308" s="2">
        <v>151</v>
      </c>
      <c r="C308" s="2">
        <v>51</v>
      </c>
      <c r="D308" s="2">
        <v>100</v>
      </c>
      <c r="E308" s="2">
        <v>0</v>
      </c>
      <c r="F308" s="2">
        <v>0</v>
      </c>
      <c r="G308" s="2">
        <v>0</v>
      </c>
      <c r="H308" s="2">
        <v>0</v>
      </c>
      <c r="K308" s="3">
        <v>2676.98</v>
      </c>
      <c r="L308" s="2">
        <v>1385</v>
      </c>
    </row>
    <row r="309" spans="1:12" x14ac:dyDescent="0.2">
      <c r="A309" s="2" t="s">
        <v>429</v>
      </c>
      <c r="B309" s="2">
        <v>1</v>
      </c>
      <c r="C309" s="2">
        <v>1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K309" s="3">
        <v>13.98</v>
      </c>
      <c r="L309" s="2">
        <v>3460</v>
      </c>
    </row>
    <row r="310" spans="1:12" x14ac:dyDescent="0.2">
      <c r="A310" s="2" t="s">
        <v>430</v>
      </c>
      <c r="B310" s="2">
        <v>1</v>
      </c>
      <c r="C310" s="2">
        <v>1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K310" s="3">
        <v>16.98</v>
      </c>
      <c r="L310" s="2">
        <v>2306</v>
      </c>
    </row>
    <row r="311" spans="1:12" x14ac:dyDescent="0.2">
      <c r="A311" s="2" t="s">
        <v>431</v>
      </c>
      <c r="B311" s="2">
        <v>4</v>
      </c>
      <c r="C311" s="2">
        <v>1</v>
      </c>
      <c r="D311" s="2">
        <v>3</v>
      </c>
      <c r="E311" s="2">
        <v>0</v>
      </c>
      <c r="F311" s="2">
        <v>0</v>
      </c>
      <c r="G311" s="2">
        <v>0</v>
      </c>
      <c r="H311" s="2">
        <v>0</v>
      </c>
      <c r="K311" s="3">
        <v>86.92</v>
      </c>
      <c r="L311" s="2">
        <v>1730</v>
      </c>
    </row>
    <row r="312" spans="1:12" x14ac:dyDescent="0.2">
      <c r="A312" s="2" t="s">
        <v>143</v>
      </c>
      <c r="B312" s="2">
        <v>44</v>
      </c>
      <c r="C312" s="2">
        <v>2</v>
      </c>
      <c r="D312" s="2">
        <v>42</v>
      </c>
      <c r="E312" s="2">
        <v>0</v>
      </c>
      <c r="F312" s="2">
        <v>0</v>
      </c>
      <c r="G312" s="2">
        <v>0</v>
      </c>
      <c r="H312" s="2">
        <v>0</v>
      </c>
      <c r="K312" s="3">
        <v>612.07000000000005</v>
      </c>
      <c r="L312" s="2">
        <v>2615</v>
      </c>
    </row>
    <row r="313" spans="1:12" x14ac:dyDescent="0.2">
      <c r="A313" s="2" t="s">
        <v>212</v>
      </c>
      <c r="B313" s="2">
        <v>211</v>
      </c>
      <c r="C313" s="2">
        <v>9</v>
      </c>
      <c r="D313" s="2">
        <v>196</v>
      </c>
      <c r="E313" s="2">
        <v>6</v>
      </c>
      <c r="F313" s="2">
        <v>0</v>
      </c>
      <c r="G313" s="2">
        <v>0</v>
      </c>
      <c r="H313" s="2">
        <v>0</v>
      </c>
      <c r="K313" s="3">
        <v>4387.6099999999997</v>
      </c>
      <c r="L313" s="2">
        <v>1307</v>
      </c>
    </row>
    <row r="314" spans="1:12" x14ac:dyDescent="0.2">
      <c r="A314" s="2" t="s">
        <v>128</v>
      </c>
      <c r="B314" s="2">
        <v>12</v>
      </c>
      <c r="C314" s="2">
        <v>12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K314" s="3">
        <v>158.76</v>
      </c>
      <c r="L314" s="2">
        <v>1094</v>
      </c>
    </row>
    <row r="315" spans="1:12" x14ac:dyDescent="0.2">
      <c r="A315" s="2" t="s">
        <v>432</v>
      </c>
      <c r="B315" s="2">
        <v>10</v>
      </c>
      <c r="C315" s="2">
        <v>3</v>
      </c>
      <c r="D315" s="2">
        <v>7</v>
      </c>
      <c r="E315" s="2">
        <v>0</v>
      </c>
      <c r="F315" s="2">
        <v>0</v>
      </c>
      <c r="G315" s="2">
        <v>0</v>
      </c>
      <c r="H315" s="2">
        <v>0</v>
      </c>
      <c r="K315" s="3">
        <v>173.8</v>
      </c>
      <c r="L315" s="2">
        <v>729</v>
      </c>
    </row>
    <row r="316" spans="1:12" x14ac:dyDescent="0.2">
      <c r="A316" s="2" t="s">
        <v>210</v>
      </c>
      <c r="B316" s="2">
        <v>109</v>
      </c>
      <c r="C316" s="2">
        <v>7</v>
      </c>
      <c r="D316" s="2">
        <v>102</v>
      </c>
      <c r="E316" s="2">
        <v>0</v>
      </c>
      <c r="F316" s="2">
        <v>0</v>
      </c>
      <c r="G316" s="2">
        <v>0</v>
      </c>
      <c r="H316" s="2">
        <v>0</v>
      </c>
      <c r="K316" s="3">
        <v>2275.54</v>
      </c>
      <c r="L316" s="2">
        <v>547</v>
      </c>
    </row>
    <row r="317" spans="1:12" x14ac:dyDescent="0.2">
      <c r="A317" s="2" t="s">
        <v>97</v>
      </c>
      <c r="B317" s="2">
        <v>199</v>
      </c>
      <c r="C317" s="2">
        <v>64</v>
      </c>
      <c r="D317" s="2">
        <v>135</v>
      </c>
      <c r="E317" s="2">
        <v>0</v>
      </c>
      <c r="F317" s="2">
        <v>0</v>
      </c>
      <c r="G317" s="2">
        <v>0</v>
      </c>
      <c r="H317" s="2">
        <v>0</v>
      </c>
      <c r="K317" s="3">
        <v>2426.12</v>
      </c>
      <c r="L317" s="2">
        <v>3061</v>
      </c>
    </row>
    <row r="318" spans="1:12" x14ac:dyDescent="0.2">
      <c r="A318" s="2" t="s">
        <v>433</v>
      </c>
      <c r="B318" s="2">
        <v>216</v>
      </c>
      <c r="C318" s="2">
        <v>63</v>
      </c>
      <c r="D318" s="2">
        <v>153</v>
      </c>
      <c r="E318" s="2">
        <v>0</v>
      </c>
      <c r="F318" s="2">
        <v>0</v>
      </c>
      <c r="G318" s="2">
        <v>0</v>
      </c>
      <c r="H318" s="2">
        <v>0</v>
      </c>
      <c r="K318" s="3">
        <v>2737.68</v>
      </c>
      <c r="L318" s="2">
        <v>0</v>
      </c>
    </row>
    <row r="319" spans="1:12" x14ac:dyDescent="0.2">
      <c r="A319" s="2" t="s">
        <v>173</v>
      </c>
      <c r="B319" s="2">
        <v>345</v>
      </c>
      <c r="C319" s="2">
        <v>69</v>
      </c>
      <c r="D319" s="2">
        <v>276</v>
      </c>
      <c r="E319" s="2">
        <v>0</v>
      </c>
      <c r="F319" s="2">
        <v>0</v>
      </c>
      <c r="G319" s="2">
        <v>0</v>
      </c>
      <c r="H319" s="2">
        <v>0</v>
      </c>
      <c r="K319" s="3">
        <v>5529.88</v>
      </c>
      <c r="L319" s="2">
        <v>1796</v>
      </c>
    </row>
    <row r="320" spans="1:12" x14ac:dyDescent="0.2">
      <c r="A320" s="2" t="s">
        <v>203</v>
      </c>
      <c r="B320" s="2">
        <v>152</v>
      </c>
      <c r="C320" s="2">
        <v>30</v>
      </c>
      <c r="D320" s="2">
        <v>122</v>
      </c>
      <c r="E320" s="2">
        <v>0</v>
      </c>
      <c r="F320" s="2">
        <v>0</v>
      </c>
      <c r="G320" s="2">
        <v>0</v>
      </c>
      <c r="H320" s="2">
        <v>0</v>
      </c>
      <c r="K320" s="3">
        <v>3151.96</v>
      </c>
      <c r="L320" s="2">
        <v>3056</v>
      </c>
    </row>
    <row r="321" spans="1:12" x14ac:dyDescent="0.2">
      <c r="A321" s="2" t="s">
        <v>195</v>
      </c>
      <c r="B321" s="2">
        <v>333</v>
      </c>
      <c r="C321" s="2">
        <v>86</v>
      </c>
      <c r="D321" s="2">
        <v>247</v>
      </c>
      <c r="E321" s="2">
        <v>0</v>
      </c>
      <c r="F321" s="2">
        <v>0</v>
      </c>
      <c r="G321" s="2">
        <v>0</v>
      </c>
      <c r="H321" s="2">
        <v>0</v>
      </c>
      <c r="K321" s="3">
        <v>6660.3</v>
      </c>
      <c r="L321" s="2">
        <v>432</v>
      </c>
    </row>
    <row r="322" spans="1:12" x14ac:dyDescent="0.2">
      <c r="A322" s="2" t="s">
        <v>69</v>
      </c>
      <c r="B322" s="2">
        <v>1519</v>
      </c>
      <c r="C322" s="2">
        <v>470</v>
      </c>
      <c r="D322" s="2">
        <v>1036</v>
      </c>
      <c r="E322" s="2">
        <v>8</v>
      </c>
      <c r="F322" s="2">
        <v>0</v>
      </c>
      <c r="G322" s="2">
        <v>0</v>
      </c>
      <c r="H322" s="2">
        <v>0</v>
      </c>
      <c r="K322" s="3">
        <v>13312.08</v>
      </c>
      <c r="L322" s="2">
        <v>12633</v>
      </c>
    </row>
    <row r="323" spans="1:12" x14ac:dyDescent="0.2">
      <c r="A323" s="2" t="s">
        <v>434</v>
      </c>
      <c r="B323" s="2">
        <v>2</v>
      </c>
      <c r="C323" s="2">
        <v>2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K323" s="3">
        <v>46.32</v>
      </c>
      <c r="L323" s="2">
        <v>1</v>
      </c>
    </row>
    <row r="324" spans="1:12" x14ac:dyDescent="0.2">
      <c r="A324" s="2" t="s">
        <v>435</v>
      </c>
      <c r="B324" s="2">
        <v>2</v>
      </c>
      <c r="C324" s="2">
        <v>2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K324" s="3">
        <v>25.96</v>
      </c>
      <c r="L324" s="2">
        <v>2572</v>
      </c>
    </row>
    <row r="325" spans="1:12" x14ac:dyDescent="0.2">
      <c r="A325" s="2" t="s">
        <v>436</v>
      </c>
      <c r="B325" s="2">
        <v>5</v>
      </c>
      <c r="C325" s="2">
        <v>5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K325" s="3">
        <v>69.900000000000006</v>
      </c>
      <c r="L325" s="2">
        <v>1715</v>
      </c>
    </row>
    <row r="326" spans="1:12" x14ac:dyDescent="0.2">
      <c r="A326" s="2" t="s">
        <v>437</v>
      </c>
      <c r="B326" s="2">
        <v>13</v>
      </c>
      <c r="C326" s="2">
        <v>13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K326" s="3">
        <v>233.76</v>
      </c>
      <c r="L326" s="2">
        <v>1286</v>
      </c>
    </row>
    <row r="327" spans="1:12" x14ac:dyDescent="0.2">
      <c r="A327" s="2" t="s">
        <v>77</v>
      </c>
      <c r="B327" s="2">
        <v>45</v>
      </c>
      <c r="C327" s="2">
        <v>45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K327" s="3">
        <v>432.1</v>
      </c>
      <c r="L327" s="2">
        <v>7007</v>
      </c>
    </row>
    <row r="328" spans="1:12" x14ac:dyDescent="0.2">
      <c r="A328" s="2" t="s">
        <v>108</v>
      </c>
      <c r="B328" s="2">
        <v>47</v>
      </c>
      <c r="C328" s="2">
        <v>47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K328" s="3">
        <v>536.26</v>
      </c>
      <c r="L328" s="2">
        <v>4175</v>
      </c>
    </row>
    <row r="329" spans="1:12" x14ac:dyDescent="0.2">
      <c r="A329" s="2" t="s">
        <v>261</v>
      </c>
      <c r="B329" s="2">
        <v>36</v>
      </c>
      <c r="C329" s="2">
        <v>10</v>
      </c>
      <c r="D329" s="2">
        <v>26</v>
      </c>
      <c r="E329" s="2">
        <v>0</v>
      </c>
      <c r="F329" s="2">
        <v>0</v>
      </c>
      <c r="G329" s="2">
        <v>0</v>
      </c>
      <c r="H329" s="2">
        <v>0</v>
      </c>
      <c r="K329" s="3">
        <v>831.71</v>
      </c>
      <c r="L329" s="2">
        <v>653</v>
      </c>
    </row>
    <row r="330" spans="1:12" x14ac:dyDescent="0.2">
      <c r="A330" s="2" t="s">
        <v>290</v>
      </c>
      <c r="B330" s="2">
        <v>8</v>
      </c>
      <c r="C330" s="2">
        <v>7</v>
      </c>
      <c r="D330" s="2">
        <v>1</v>
      </c>
      <c r="E330" s="2">
        <v>0</v>
      </c>
      <c r="F330" s="2">
        <v>0</v>
      </c>
      <c r="G330" s="2">
        <v>0</v>
      </c>
      <c r="H330" s="2">
        <v>0</v>
      </c>
      <c r="K330" s="3">
        <v>205.63</v>
      </c>
      <c r="L330" s="2">
        <v>435</v>
      </c>
    </row>
    <row r="331" spans="1:12" x14ac:dyDescent="0.2">
      <c r="A331" s="2" t="s">
        <v>438</v>
      </c>
      <c r="B331" s="2">
        <v>63</v>
      </c>
      <c r="C331" s="2">
        <v>14</v>
      </c>
      <c r="D331" s="2">
        <v>49</v>
      </c>
      <c r="E331" s="2">
        <v>0</v>
      </c>
      <c r="F331" s="2">
        <v>0</v>
      </c>
      <c r="G331" s="2">
        <v>0</v>
      </c>
      <c r="H331" s="2">
        <v>0</v>
      </c>
      <c r="K331" s="3">
        <v>1717.06</v>
      </c>
      <c r="L331" s="2">
        <v>326</v>
      </c>
    </row>
    <row r="332" spans="1:12" x14ac:dyDescent="0.2">
      <c r="A332" s="2" t="s">
        <v>439</v>
      </c>
      <c r="B332" s="2">
        <v>82</v>
      </c>
      <c r="C332" s="2">
        <v>82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K332" s="3">
        <v>736.36</v>
      </c>
      <c r="L332" s="2">
        <v>2246</v>
      </c>
    </row>
    <row r="333" spans="1:12" x14ac:dyDescent="0.2">
      <c r="A333" s="2" t="s">
        <v>440</v>
      </c>
      <c r="B333" s="2">
        <v>10</v>
      </c>
      <c r="C333" s="2">
        <v>10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K333" s="3">
        <v>124.8</v>
      </c>
      <c r="L333" s="2">
        <v>5543</v>
      </c>
    </row>
    <row r="334" spans="1:12" x14ac:dyDescent="0.2">
      <c r="A334" s="2" t="s">
        <v>441</v>
      </c>
      <c r="B334" s="2">
        <v>1</v>
      </c>
      <c r="C334" s="2">
        <v>1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K334" s="3">
        <v>17.98</v>
      </c>
      <c r="L334" s="2">
        <v>0</v>
      </c>
    </row>
    <row r="335" spans="1:12" x14ac:dyDescent="0.2">
      <c r="A335" s="2" t="s">
        <v>182</v>
      </c>
      <c r="B335" s="2">
        <v>183</v>
      </c>
      <c r="C335" s="2">
        <v>75</v>
      </c>
      <c r="D335" s="2">
        <v>108</v>
      </c>
      <c r="E335" s="2">
        <v>0</v>
      </c>
      <c r="F335" s="2">
        <v>0</v>
      </c>
      <c r="G335" s="2">
        <v>0</v>
      </c>
      <c r="H335" s="2">
        <v>0</v>
      </c>
      <c r="K335" s="3">
        <v>3008.49</v>
      </c>
      <c r="L335" s="2">
        <v>3795</v>
      </c>
    </row>
    <row r="336" spans="1:12" x14ac:dyDescent="0.2">
      <c r="A336" s="2" t="s">
        <v>252</v>
      </c>
      <c r="B336" s="2">
        <v>521</v>
      </c>
      <c r="C336" s="2">
        <v>135</v>
      </c>
      <c r="D336" s="2">
        <v>380</v>
      </c>
      <c r="E336" s="2">
        <v>6</v>
      </c>
      <c r="F336" s="2">
        <v>0</v>
      </c>
      <c r="G336" s="2">
        <v>0</v>
      </c>
      <c r="H336" s="2">
        <v>0</v>
      </c>
      <c r="K336" s="3">
        <v>12815.42</v>
      </c>
      <c r="L336" s="2">
        <v>1545</v>
      </c>
    </row>
    <row r="337" spans="1:12" x14ac:dyDescent="0.2">
      <c r="A337" s="2" t="s">
        <v>222</v>
      </c>
      <c r="B337" s="2">
        <v>758</v>
      </c>
      <c r="C337" s="2">
        <v>281</v>
      </c>
      <c r="D337" s="2">
        <v>477</v>
      </c>
      <c r="E337" s="2">
        <v>0</v>
      </c>
      <c r="F337" s="2">
        <v>0</v>
      </c>
      <c r="G337" s="2">
        <v>0</v>
      </c>
      <c r="H337" s="2">
        <v>0</v>
      </c>
      <c r="K337" s="3">
        <v>17157.95</v>
      </c>
      <c r="L337" s="2">
        <v>1014</v>
      </c>
    </row>
    <row r="338" spans="1:12" x14ac:dyDescent="0.2">
      <c r="A338" s="2" t="s">
        <v>174</v>
      </c>
      <c r="B338" s="2">
        <v>816</v>
      </c>
      <c r="C338" s="2">
        <v>153</v>
      </c>
      <c r="D338" s="2">
        <v>663</v>
      </c>
      <c r="E338" s="2">
        <v>0</v>
      </c>
      <c r="F338" s="2">
        <v>0</v>
      </c>
      <c r="G338" s="2">
        <v>0</v>
      </c>
      <c r="H338" s="2">
        <v>0</v>
      </c>
      <c r="K338" s="3">
        <v>14135.18</v>
      </c>
      <c r="L338" s="2">
        <v>293</v>
      </c>
    </row>
    <row r="339" spans="1:12" x14ac:dyDescent="0.2">
      <c r="A339" s="2" t="s">
        <v>232</v>
      </c>
      <c r="B339" s="2">
        <v>318</v>
      </c>
      <c r="C339" s="2">
        <v>65</v>
      </c>
      <c r="D339" s="2">
        <v>253</v>
      </c>
      <c r="E339" s="2">
        <v>0</v>
      </c>
      <c r="F339" s="2">
        <v>0</v>
      </c>
      <c r="G339" s="2">
        <v>0</v>
      </c>
      <c r="H339" s="2">
        <v>0</v>
      </c>
      <c r="K339" s="3">
        <v>7383.04</v>
      </c>
      <c r="L339" s="2">
        <v>115</v>
      </c>
    </row>
    <row r="340" spans="1:12" x14ac:dyDescent="0.2">
      <c r="A340" s="2" t="s">
        <v>279</v>
      </c>
      <c r="B340" s="2">
        <v>361</v>
      </c>
      <c r="C340" s="2">
        <v>97</v>
      </c>
      <c r="D340" s="2">
        <v>264</v>
      </c>
      <c r="E340" s="2">
        <v>0</v>
      </c>
      <c r="F340" s="2">
        <v>0</v>
      </c>
      <c r="G340" s="2">
        <v>0</v>
      </c>
      <c r="H340" s="2">
        <v>0</v>
      </c>
      <c r="K340" s="3">
        <v>13317.95</v>
      </c>
      <c r="L340" s="2">
        <v>574</v>
      </c>
    </row>
    <row r="341" spans="1:12" x14ac:dyDescent="0.2">
      <c r="A341" s="2" t="s">
        <v>107</v>
      </c>
      <c r="B341" s="2">
        <v>192</v>
      </c>
      <c r="C341" s="2">
        <v>7</v>
      </c>
      <c r="D341" s="2">
        <v>185</v>
      </c>
      <c r="E341" s="2">
        <v>0</v>
      </c>
      <c r="F341" s="2">
        <v>0</v>
      </c>
      <c r="G341" s="2">
        <v>0</v>
      </c>
      <c r="H341" s="2">
        <v>0</v>
      </c>
      <c r="K341" s="3">
        <v>2271.33</v>
      </c>
      <c r="L341" s="2">
        <v>4360</v>
      </c>
    </row>
    <row r="342" spans="1:12" x14ac:dyDescent="0.2">
      <c r="A342" s="2" t="s">
        <v>62</v>
      </c>
      <c r="B342" s="2">
        <v>24</v>
      </c>
      <c r="C342" s="2">
        <v>24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K342" s="3">
        <v>191.52</v>
      </c>
      <c r="L342" s="2">
        <v>8720</v>
      </c>
    </row>
    <row r="343" spans="1:12" x14ac:dyDescent="0.2">
      <c r="A343" s="2" t="s">
        <v>115</v>
      </c>
      <c r="B343" s="2">
        <v>194</v>
      </c>
      <c r="C343" s="2">
        <v>34</v>
      </c>
      <c r="D343" s="2">
        <v>160</v>
      </c>
      <c r="E343" s="2">
        <v>0</v>
      </c>
      <c r="F343" s="2">
        <v>0</v>
      </c>
      <c r="G343" s="2">
        <v>0</v>
      </c>
      <c r="H343" s="2">
        <v>0</v>
      </c>
      <c r="K343" s="3">
        <v>2320.12</v>
      </c>
      <c r="L343" s="2">
        <v>2180</v>
      </c>
    </row>
    <row r="344" spans="1:12" x14ac:dyDescent="0.2">
      <c r="A344" s="2" t="s">
        <v>189</v>
      </c>
      <c r="B344" s="2">
        <v>29</v>
      </c>
      <c r="C344" s="2">
        <v>29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K344" s="3">
        <v>519.41999999999996</v>
      </c>
      <c r="L344" s="2">
        <v>1090</v>
      </c>
    </row>
    <row r="345" spans="1:12" x14ac:dyDescent="0.2">
      <c r="A345" s="2" t="s">
        <v>190</v>
      </c>
      <c r="B345" s="2">
        <v>1219</v>
      </c>
      <c r="C345" s="2">
        <v>447</v>
      </c>
      <c r="D345" s="2">
        <v>772</v>
      </c>
      <c r="E345" s="2">
        <v>0</v>
      </c>
      <c r="F345" s="2">
        <v>0</v>
      </c>
      <c r="G345" s="2">
        <v>0</v>
      </c>
      <c r="H345" s="2">
        <v>0</v>
      </c>
      <c r="K345" s="3">
        <v>22172.77</v>
      </c>
      <c r="L345" s="2">
        <v>1474</v>
      </c>
    </row>
    <row r="346" spans="1:12" x14ac:dyDescent="0.2">
      <c r="A346" s="2" t="s">
        <v>259</v>
      </c>
      <c r="B346" s="2">
        <v>322</v>
      </c>
      <c r="C346" s="2">
        <v>145</v>
      </c>
      <c r="D346" s="2">
        <v>177</v>
      </c>
      <c r="E346" s="2">
        <v>0</v>
      </c>
      <c r="F346" s="2">
        <v>0</v>
      </c>
      <c r="G346" s="2">
        <v>0</v>
      </c>
      <c r="H346" s="2">
        <v>0</v>
      </c>
      <c r="K346" s="3">
        <v>6769.93</v>
      </c>
      <c r="L346" s="2">
        <v>870</v>
      </c>
    </row>
    <row r="347" spans="1:12" x14ac:dyDescent="0.2">
      <c r="A347" s="2" t="s">
        <v>228</v>
      </c>
      <c r="B347" s="2">
        <v>266</v>
      </c>
      <c r="C347" s="2">
        <v>70</v>
      </c>
      <c r="D347" s="2">
        <v>196</v>
      </c>
      <c r="E347" s="2">
        <v>0</v>
      </c>
      <c r="F347" s="2">
        <v>0</v>
      </c>
      <c r="G347" s="2">
        <v>0</v>
      </c>
      <c r="H347" s="2">
        <v>0</v>
      </c>
      <c r="K347" s="3">
        <v>6039.76</v>
      </c>
      <c r="L347" s="2">
        <v>73</v>
      </c>
    </row>
    <row r="348" spans="1:12" x14ac:dyDescent="0.2">
      <c r="A348" s="2" t="s">
        <v>258</v>
      </c>
      <c r="B348" s="2">
        <v>18</v>
      </c>
      <c r="C348" s="2">
        <v>18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K348" s="3">
        <v>539.64</v>
      </c>
      <c r="L348" s="2">
        <v>861</v>
      </c>
    </row>
    <row r="349" spans="1:12" x14ac:dyDescent="0.2">
      <c r="A349" s="2" t="s">
        <v>147</v>
      </c>
      <c r="B349" s="2">
        <v>67</v>
      </c>
      <c r="C349" s="2">
        <v>6</v>
      </c>
      <c r="D349" s="2">
        <v>61</v>
      </c>
      <c r="E349" s="2">
        <v>0</v>
      </c>
      <c r="F349" s="2">
        <v>0</v>
      </c>
      <c r="G349" s="2">
        <v>0</v>
      </c>
      <c r="H349" s="2">
        <v>0</v>
      </c>
      <c r="K349" s="3">
        <v>934.66</v>
      </c>
      <c r="L349" s="2">
        <v>3444</v>
      </c>
    </row>
    <row r="350" spans="1:12" x14ac:dyDescent="0.2">
      <c r="A350" s="2" t="s">
        <v>442</v>
      </c>
      <c r="B350" s="2">
        <v>176</v>
      </c>
      <c r="C350" s="2">
        <v>34</v>
      </c>
      <c r="D350" s="2">
        <v>142</v>
      </c>
      <c r="E350" s="2">
        <v>0</v>
      </c>
      <c r="F350" s="2">
        <v>0</v>
      </c>
      <c r="G350" s="2">
        <v>0</v>
      </c>
      <c r="H350" s="2">
        <v>0</v>
      </c>
      <c r="K350" s="3">
        <v>3531.15</v>
      </c>
      <c r="L350" s="2">
        <v>1276</v>
      </c>
    </row>
    <row r="351" spans="1:12" x14ac:dyDescent="0.2">
      <c r="A351" s="2" t="s">
        <v>255</v>
      </c>
      <c r="B351" s="2">
        <v>287</v>
      </c>
      <c r="C351" s="2">
        <v>65</v>
      </c>
      <c r="D351" s="2">
        <v>222</v>
      </c>
      <c r="E351" s="2">
        <v>0</v>
      </c>
      <c r="F351" s="2">
        <v>0</v>
      </c>
      <c r="G351" s="2">
        <v>0</v>
      </c>
      <c r="H351" s="2">
        <v>0</v>
      </c>
      <c r="K351" s="3">
        <v>8218.23</v>
      </c>
      <c r="L351" s="2">
        <v>750</v>
      </c>
    </row>
    <row r="352" spans="1:12" x14ac:dyDescent="0.2">
      <c r="A352" s="2" t="s">
        <v>246</v>
      </c>
      <c r="B352" s="2">
        <v>190</v>
      </c>
      <c r="C352" s="2">
        <v>106</v>
      </c>
      <c r="D352" s="2">
        <v>84</v>
      </c>
      <c r="E352" s="2">
        <v>0</v>
      </c>
      <c r="F352" s="2">
        <v>0</v>
      </c>
      <c r="G352" s="2">
        <v>0</v>
      </c>
      <c r="H352" s="2">
        <v>0</v>
      </c>
      <c r="K352" s="3">
        <v>4958.32</v>
      </c>
      <c r="L352" s="2">
        <v>1455</v>
      </c>
    </row>
    <row r="353" spans="1:12" x14ac:dyDescent="0.2">
      <c r="A353" s="2" t="s">
        <v>301</v>
      </c>
      <c r="B353" s="2">
        <v>2454</v>
      </c>
      <c r="C353" s="2">
        <v>552</v>
      </c>
      <c r="D353" s="2">
        <v>1902</v>
      </c>
      <c r="E353" s="2">
        <v>0</v>
      </c>
      <c r="F353" s="2">
        <v>0</v>
      </c>
      <c r="G353" s="2">
        <v>0</v>
      </c>
      <c r="H353" s="2">
        <v>0</v>
      </c>
      <c r="K353" s="3">
        <v>153427.37</v>
      </c>
      <c r="L353" s="2">
        <v>706</v>
      </c>
    </row>
    <row r="354" spans="1:12" x14ac:dyDescent="0.2">
      <c r="A354" s="2" t="s">
        <v>443</v>
      </c>
      <c r="B354" s="2">
        <v>8</v>
      </c>
      <c r="C354" s="2">
        <v>8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K354" s="3">
        <v>245.84</v>
      </c>
      <c r="L354" s="2">
        <v>474</v>
      </c>
    </row>
    <row r="355" spans="1:12" x14ac:dyDescent="0.2">
      <c r="A355" s="2" t="s">
        <v>293</v>
      </c>
      <c r="B355" s="2">
        <v>36</v>
      </c>
      <c r="C355" s="2">
        <v>36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K355" s="3">
        <v>2130.8200000000002</v>
      </c>
      <c r="L355" s="2">
        <v>178</v>
      </c>
    </row>
    <row r="356" spans="1:12" x14ac:dyDescent="0.2">
      <c r="A356" s="2" t="s">
        <v>183</v>
      </c>
      <c r="B356" s="2">
        <v>2792</v>
      </c>
      <c r="C356" s="2">
        <v>615</v>
      </c>
      <c r="D356" s="2">
        <v>2171</v>
      </c>
      <c r="E356" s="2">
        <v>6</v>
      </c>
      <c r="F356" s="2">
        <v>0</v>
      </c>
      <c r="G356" s="2">
        <v>0</v>
      </c>
      <c r="H356" s="2">
        <v>0</v>
      </c>
      <c r="K356" s="3">
        <v>49848.83</v>
      </c>
      <c r="L356" s="2">
        <v>1346</v>
      </c>
    </row>
    <row r="357" spans="1:12" x14ac:dyDescent="0.2">
      <c r="A357" s="2" t="s">
        <v>219</v>
      </c>
      <c r="B357" s="2">
        <v>1255</v>
      </c>
      <c r="C357" s="2">
        <v>332</v>
      </c>
      <c r="D357" s="2">
        <v>921</v>
      </c>
      <c r="E357" s="2">
        <v>2</v>
      </c>
      <c r="F357" s="2">
        <v>0</v>
      </c>
      <c r="G357" s="2">
        <v>0</v>
      </c>
      <c r="H357" s="2">
        <v>0</v>
      </c>
      <c r="K357" s="3">
        <v>25315.67</v>
      </c>
      <c r="L357" s="2">
        <v>993</v>
      </c>
    </row>
    <row r="358" spans="1:12" x14ac:dyDescent="0.2">
      <c r="A358" s="2" t="s">
        <v>196</v>
      </c>
      <c r="B358" s="2">
        <v>379</v>
      </c>
      <c r="C358" s="2">
        <v>134</v>
      </c>
      <c r="D358" s="2">
        <v>245</v>
      </c>
      <c r="E358" s="2">
        <v>0</v>
      </c>
      <c r="F358" s="2">
        <v>0</v>
      </c>
      <c r="G358" s="2">
        <v>0</v>
      </c>
      <c r="H358" s="2">
        <v>0</v>
      </c>
      <c r="K358" s="3">
        <v>7516.6</v>
      </c>
      <c r="L358" s="2">
        <v>0</v>
      </c>
    </row>
    <row r="359" spans="1:12" x14ac:dyDescent="0.2">
      <c r="A359" s="2" t="s">
        <v>285</v>
      </c>
      <c r="B359" s="2">
        <v>63</v>
      </c>
      <c r="C359" s="2">
        <v>50</v>
      </c>
      <c r="D359" s="2">
        <v>13</v>
      </c>
      <c r="E359" s="2">
        <v>0</v>
      </c>
      <c r="F359" s="2">
        <v>0</v>
      </c>
      <c r="G359" s="2">
        <v>0</v>
      </c>
      <c r="H359" s="2">
        <v>0</v>
      </c>
      <c r="K359" s="3">
        <v>2392.9499999999998</v>
      </c>
      <c r="L359" s="2">
        <v>391</v>
      </c>
    </row>
    <row r="360" spans="1:12" x14ac:dyDescent="0.2">
      <c r="A360" s="2" t="s">
        <v>271</v>
      </c>
      <c r="B360" s="2">
        <v>232</v>
      </c>
      <c r="C360" s="2">
        <v>36</v>
      </c>
      <c r="D360" s="2">
        <v>196</v>
      </c>
      <c r="E360" s="2">
        <v>0</v>
      </c>
      <c r="F360" s="2">
        <v>0</v>
      </c>
      <c r="G360" s="2">
        <v>0</v>
      </c>
      <c r="H360" s="2">
        <v>0</v>
      </c>
      <c r="K360" s="3">
        <v>8085.78</v>
      </c>
      <c r="L360" s="2">
        <v>470</v>
      </c>
    </row>
    <row r="361" spans="1:12" x14ac:dyDescent="0.2">
      <c r="A361" s="2" t="s">
        <v>263</v>
      </c>
      <c r="B361" s="2">
        <v>65</v>
      </c>
      <c r="C361" s="2">
        <v>10</v>
      </c>
      <c r="D361" s="2">
        <v>55</v>
      </c>
      <c r="E361" s="2">
        <v>0</v>
      </c>
      <c r="F361" s="2">
        <v>0</v>
      </c>
      <c r="G361" s="2">
        <v>0</v>
      </c>
      <c r="H361" s="2">
        <v>0</v>
      </c>
      <c r="K361" s="3">
        <v>2026.08</v>
      </c>
      <c r="L361" s="2">
        <v>1202</v>
      </c>
    </row>
    <row r="362" spans="1:12" x14ac:dyDescent="0.2">
      <c r="A362" s="2" t="s">
        <v>254</v>
      </c>
      <c r="B362" s="2">
        <v>985</v>
      </c>
      <c r="C362" s="2">
        <v>254</v>
      </c>
      <c r="D362" s="2">
        <v>721</v>
      </c>
      <c r="E362" s="2">
        <v>10</v>
      </c>
      <c r="F362" s="2">
        <v>0</v>
      </c>
      <c r="G362" s="2">
        <v>0</v>
      </c>
      <c r="H362" s="2">
        <v>0</v>
      </c>
      <c r="K362" s="3">
        <v>28282.57</v>
      </c>
      <c r="L362" s="2">
        <v>920</v>
      </c>
    </row>
    <row r="363" spans="1:12" x14ac:dyDescent="0.2">
      <c r="A363" s="2" t="s">
        <v>239</v>
      </c>
      <c r="B363" s="2">
        <v>109</v>
      </c>
      <c r="C363" s="2">
        <v>14</v>
      </c>
      <c r="D363" s="2">
        <v>95</v>
      </c>
      <c r="E363" s="2">
        <v>0</v>
      </c>
      <c r="F363" s="2">
        <v>0</v>
      </c>
      <c r="G363" s="2">
        <v>0</v>
      </c>
      <c r="H363" s="2">
        <v>0</v>
      </c>
      <c r="K363" s="3">
        <v>2716.04</v>
      </c>
      <c r="L363" s="2">
        <v>363</v>
      </c>
    </row>
    <row r="364" spans="1:12" x14ac:dyDescent="0.2">
      <c r="A364" s="2" t="s">
        <v>253</v>
      </c>
      <c r="B364" s="2">
        <v>334</v>
      </c>
      <c r="C364" s="2">
        <v>18</v>
      </c>
      <c r="D364" s="2">
        <v>316</v>
      </c>
      <c r="E364" s="2">
        <v>0</v>
      </c>
      <c r="F364" s="2">
        <v>0</v>
      </c>
      <c r="G364" s="2">
        <v>0</v>
      </c>
      <c r="H364" s="2">
        <v>0</v>
      </c>
      <c r="K364" s="3">
        <v>9677.8700000000008</v>
      </c>
      <c r="L364" s="2">
        <v>904</v>
      </c>
    </row>
    <row r="365" spans="1:12" x14ac:dyDescent="0.2">
      <c r="A365" s="2" t="s">
        <v>216</v>
      </c>
      <c r="B365" s="2">
        <v>303</v>
      </c>
      <c r="C365" s="2">
        <v>46</v>
      </c>
      <c r="D365" s="2">
        <v>257</v>
      </c>
      <c r="E365" s="2">
        <v>0</v>
      </c>
      <c r="F365" s="2">
        <v>0</v>
      </c>
      <c r="G365" s="2">
        <v>0</v>
      </c>
      <c r="H365" s="2">
        <v>0</v>
      </c>
      <c r="K365" s="3">
        <v>6300.33</v>
      </c>
      <c r="L365" s="2">
        <v>69</v>
      </c>
    </row>
    <row r="366" spans="1:12" x14ac:dyDescent="0.2">
      <c r="A366" s="2" t="s">
        <v>153</v>
      </c>
      <c r="B366" s="2">
        <v>47</v>
      </c>
      <c r="C366" s="2">
        <v>34</v>
      </c>
      <c r="D366" s="2">
        <v>13</v>
      </c>
      <c r="E366" s="2">
        <v>0</v>
      </c>
      <c r="F366" s="2">
        <v>0</v>
      </c>
      <c r="G366" s="2">
        <v>0</v>
      </c>
      <c r="H366" s="2">
        <v>0</v>
      </c>
      <c r="K366" s="3">
        <v>510.35</v>
      </c>
      <c r="L366" s="2">
        <v>6268</v>
      </c>
    </row>
    <row r="367" spans="1:12" x14ac:dyDescent="0.2">
      <c r="A367" s="2" t="s">
        <v>444</v>
      </c>
      <c r="B367" s="2">
        <v>45</v>
      </c>
      <c r="C367" s="2">
        <v>45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K367" s="3">
        <v>389.32</v>
      </c>
      <c r="L367" s="2">
        <v>6065</v>
      </c>
    </row>
    <row r="368" spans="1:12" x14ac:dyDescent="0.2">
      <c r="A368" s="2" t="s">
        <v>250</v>
      </c>
      <c r="B368" s="2">
        <v>138</v>
      </c>
      <c r="C368" s="2">
        <v>15</v>
      </c>
      <c r="D368" s="2">
        <v>123</v>
      </c>
      <c r="E368" s="2">
        <v>0</v>
      </c>
      <c r="F368" s="2">
        <v>0</v>
      </c>
      <c r="G368" s="2">
        <v>0</v>
      </c>
      <c r="H368" s="2">
        <v>0</v>
      </c>
      <c r="K368" s="3">
        <v>3693.99</v>
      </c>
      <c r="L368" s="2">
        <v>1828</v>
      </c>
    </row>
    <row r="369" spans="1:12" x14ac:dyDescent="0.2">
      <c r="A369" s="2" t="s">
        <v>445</v>
      </c>
      <c r="B369" s="2">
        <v>11</v>
      </c>
      <c r="C369" s="2">
        <v>11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K369" s="3">
        <v>244.94</v>
      </c>
      <c r="L369" s="2">
        <v>2190</v>
      </c>
    </row>
    <row r="370" spans="1:12" x14ac:dyDescent="0.2">
      <c r="A370" s="2" t="s">
        <v>446</v>
      </c>
      <c r="B370" s="2">
        <v>1</v>
      </c>
      <c r="C370" s="2">
        <v>1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K370" s="3">
        <v>20.98</v>
      </c>
      <c r="L370" s="2">
        <v>0</v>
      </c>
    </row>
    <row r="371" spans="1:12" x14ac:dyDescent="0.2">
      <c r="A371" s="2" t="s">
        <v>234</v>
      </c>
      <c r="B371" s="2">
        <v>1040</v>
      </c>
      <c r="C371" s="2">
        <v>128</v>
      </c>
      <c r="D371" s="2">
        <v>912</v>
      </c>
      <c r="E371" s="2">
        <v>0</v>
      </c>
      <c r="F371" s="2">
        <v>0</v>
      </c>
      <c r="G371" s="2">
        <v>0</v>
      </c>
      <c r="H371" s="2">
        <v>0</v>
      </c>
      <c r="I371" s="5"/>
      <c r="K371" s="3">
        <v>24858.92</v>
      </c>
      <c r="L371" s="2">
        <v>136</v>
      </c>
    </row>
    <row r="372" spans="1:12" x14ac:dyDescent="0.2">
      <c r="A372" s="2" t="s">
        <v>299</v>
      </c>
      <c r="B372" s="2">
        <v>74</v>
      </c>
      <c r="C372" s="2">
        <v>74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K372" s="3">
        <v>3956.52</v>
      </c>
      <c r="L372" s="2">
        <v>488</v>
      </c>
    </row>
    <row r="373" spans="1:12" x14ac:dyDescent="0.2">
      <c r="A373" s="2" t="s">
        <v>306</v>
      </c>
      <c r="B373" s="2">
        <v>83</v>
      </c>
      <c r="C373" s="2">
        <v>83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K373" s="3">
        <v>7217.34</v>
      </c>
      <c r="L373" s="2">
        <v>244</v>
      </c>
    </row>
    <row r="374" spans="1:12" x14ac:dyDescent="0.2">
      <c r="A374" s="2" t="s">
        <v>198</v>
      </c>
      <c r="B374" s="2">
        <v>56</v>
      </c>
      <c r="C374" s="2">
        <v>56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K374" s="3">
        <v>762.41</v>
      </c>
      <c r="L374" s="2">
        <v>2369</v>
      </c>
    </row>
    <row r="375" spans="1:12" x14ac:dyDescent="0.2">
      <c r="A375" s="2" t="s">
        <v>447</v>
      </c>
      <c r="B375" s="2">
        <v>3</v>
      </c>
      <c r="C375" s="2">
        <v>3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K375" s="3">
        <v>218.94</v>
      </c>
      <c r="L375" s="2">
        <v>99</v>
      </c>
    </row>
    <row r="376" spans="1:12" x14ac:dyDescent="0.2">
      <c r="A376" s="2" t="s">
        <v>289</v>
      </c>
      <c r="B376" s="2">
        <v>38</v>
      </c>
      <c r="C376" s="2">
        <v>38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K376" s="3">
        <v>1554.24</v>
      </c>
      <c r="L376" s="2">
        <v>125</v>
      </c>
    </row>
    <row r="377" spans="1:12" x14ac:dyDescent="0.2">
      <c r="A377" s="2" t="s">
        <v>230</v>
      </c>
      <c r="B377" s="2">
        <v>121</v>
      </c>
      <c r="C377" s="2">
        <v>6</v>
      </c>
      <c r="D377" s="2">
        <v>114</v>
      </c>
      <c r="E377" s="2">
        <v>1</v>
      </c>
      <c r="F377" s="2">
        <v>0</v>
      </c>
      <c r="G377" s="2">
        <v>0</v>
      </c>
      <c r="H377" s="2">
        <v>0</v>
      </c>
      <c r="K377" s="3">
        <v>2788.16</v>
      </c>
      <c r="L377" s="2">
        <v>3730</v>
      </c>
    </row>
    <row r="378" spans="1:12" x14ac:dyDescent="0.2">
      <c r="A378" s="2" t="s">
        <v>129</v>
      </c>
      <c r="B378" s="2">
        <v>169</v>
      </c>
      <c r="C378" s="2">
        <v>100</v>
      </c>
      <c r="D378" s="2">
        <v>66</v>
      </c>
      <c r="E378" s="2">
        <v>3</v>
      </c>
      <c r="F378" s="2">
        <v>0</v>
      </c>
      <c r="G378" s="2">
        <v>0</v>
      </c>
      <c r="H378" s="2">
        <v>0</v>
      </c>
      <c r="K378" s="3">
        <v>2125.17</v>
      </c>
      <c r="L378" s="2">
        <v>1591</v>
      </c>
    </row>
    <row r="379" spans="1:12" x14ac:dyDescent="0.2">
      <c r="A379" s="2" t="s">
        <v>221</v>
      </c>
      <c r="B379" s="2">
        <v>174</v>
      </c>
      <c r="C379" s="2">
        <v>7</v>
      </c>
      <c r="D379" s="2">
        <v>167</v>
      </c>
      <c r="E379" s="2">
        <v>0</v>
      </c>
      <c r="F379" s="2">
        <v>0</v>
      </c>
      <c r="G379" s="2">
        <v>0</v>
      </c>
      <c r="H379" s="2">
        <v>0</v>
      </c>
      <c r="K379" s="3">
        <v>3802.47</v>
      </c>
      <c r="L379" s="2">
        <v>952</v>
      </c>
    </row>
    <row r="380" spans="1:12" x14ac:dyDescent="0.2">
      <c r="A380" s="2" t="s">
        <v>448</v>
      </c>
      <c r="B380" s="2">
        <v>22</v>
      </c>
      <c r="C380" s="2">
        <v>11</v>
      </c>
      <c r="D380" s="2">
        <v>11</v>
      </c>
      <c r="E380" s="2">
        <v>0</v>
      </c>
      <c r="F380" s="2">
        <v>0</v>
      </c>
      <c r="G380" s="2">
        <v>0</v>
      </c>
      <c r="H380" s="2">
        <v>0</v>
      </c>
      <c r="K380" s="3">
        <v>1004.53</v>
      </c>
      <c r="L380" s="2">
        <v>2643</v>
      </c>
    </row>
    <row r="381" spans="1:12" x14ac:dyDescent="0.2">
      <c r="A381" s="2" t="s">
        <v>304</v>
      </c>
      <c r="B381" s="2">
        <v>21</v>
      </c>
      <c r="C381" s="2">
        <v>9</v>
      </c>
      <c r="D381" s="2">
        <v>12</v>
      </c>
      <c r="E381" s="2">
        <v>0</v>
      </c>
      <c r="F381" s="2">
        <v>0</v>
      </c>
      <c r="G381" s="2">
        <v>0</v>
      </c>
      <c r="H381" s="2">
        <v>0</v>
      </c>
      <c r="K381" s="3">
        <v>1428.6</v>
      </c>
      <c r="L381" s="2">
        <v>1321</v>
      </c>
    </row>
    <row r="382" spans="1:12" x14ac:dyDescent="0.2">
      <c r="A382" s="2" t="s">
        <v>282</v>
      </c>
      <c r="B382" s="2">
        <v>8</v>
      </c>
      <c r="C382" s="2">
        <v>8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K382" s="3">
        <v>311.83999999999997</v>
      </c>
      <c r="L382" s="2">
        <v>1007</v>
      </c>
    </row>
    <row r="383" spans="1:12" x14ac:dyDescent="0.2">
      <c r="A383" s="2" t="s">
        <v>168</v>
      </c>
      <c r="B383" s="2">
        <v>59</v>
      </c>
      <c r="C383" s="2">
        <v>59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K383" s="3">
        <v>942.82</v>
      </c>
      <c r="L383" s="2">
        <v>2347</v>
      </c>
    </row>
    <row r="384" spans="1:12" x14ac:dyDescent="0.2">
      <c r="A384" s="2" t="s">
        <v>213</v>
      </c>
      <c r="B384" s="2">
        <v>109</v>
      </c>
      <c r="C384" s="2">
        <v>63</v>
      </c>
      <c r="D384" s="2">
        <v>37</v>
      </c>
      <c r="E384" s="2">
        <v>9</v>
      </c>
      <c r="F384" s="2">
        <v>0</v>
      </c>
      <c r="G384" s="2">
        <v>0</v>
      </c>
      <c r="H384" s="2">
        <v>0</v>
      </c>
      <c r="K384" s="3">
        <v>2323.94</v>
      </c>
      <c r="L384" s="2">
        <v>1565</v>
      </c>
    </row>
    <row r="385" spans="1:12" x14ac:dyDescent="0.2">
      <c r="A385" s="2" t="s">
        <v>449</v>
      </c>
      <c r="B385" s="2">
        <v>10</v>
      </c>
      <c r="C385" s="2">
        <v>10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K385" s="3">
        <v>109.8</v>
      </c>
      <c r="L385" s="2">
        <v>6316</v>
      </c>
    </row>
    <row r="386" spans="1:12" x14ac:dyDescent="0.2">
      <c r="A386" s="2" t="s">
        <v>450</v>
      </c>
      <c r="B386" s="2">
        <v>26</v>
      </c>
      <c r="C386" s="2">
        <v>2</v>
      </c>
      <c r="D386" s="2">
        <v>22</v>
      </c>
      <c r="E386" s="2">
        <v>2</v>
      </c>
      <c r="F386" s="2">
        <v>0</v>
      </c>
      <c r="G386" s="2">
        <v>0</v>
      </c>
      <c r="H386" s="2">
        <v>0</v>
      </c>
      <c r="K386" s="3">
        <v>553.63</v>
      </c>
      <c r="L386" s="2">
        <v>845</v>
      </c>
    </row>
    <row r="387" spans="1:12" x14ac:dyDescent="0.2">
      <c r="A387" s="2" t="s">
        <v>451</v>
      </c>
      <c r="B387" s="2">
        <v>26</v>
      </c>
      <c r="C387" s="2">
        <v>7</v>
      </c>
      <c r="D387" s="2">
        <v>18</v>
      </c>
      <c r="E387" s="2">
        <v>1</v>
      </c>
      <c r="F387" s="2">
        <v>0</v>
      </c>
      <c r="G387" s="2">
        <v>0</v>
      </c>
      <c r="H387" s="2">
        <v>0</v>
      </c>
      <c r="K387" s="3">
        <v>403.2</v>
      </c>
      <c r="L387" s="2">
        <v>865</v>
      </c>
    </row>
    <row r="388" spans="1:12" x14ac:dyDescent="0.2">
      <c r="A388" s="2" t="s">
        <v>452</v>
      </c>
      <c r="B388" s="2">
        <v>82</v>
      </c>
      <c r="C388" s="2">
        <v>8</v>
      </c>
      <c r="D388" s="2">
        <v>74</v>
      </c>
      <c r="E388" s="2">
        <v>0</v>
      </c>
      <c r="F388" s="2">
        <v>0</v>
      </c>
      <c r="G388" s="2">
        <v>0</v>
      </c>
      <c r="H388" s="2">
        <v>0</v>
      </c>
      <c r="K388" s="3">
        <v>3048.36</v>
      </c>
      <c r="L388" s="2">
        <v>2844</v>
      </c>
    </row>
    <row r="389" spans="1:12" x14ac:dyDescent="0.2">
      <c r="A389" s="2" t="s">
        <v>453</v>
      </c>
      <c r="B389" s="2">
        <v>3</v>
      </c>
      <c r="C389" s="2">
        <v>3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K389" s="3">
        <v>180.94</v>
      </c>
      <c r="L389" s="2">
        <v>1896</v>
      </c>
    </row>
    <row r="390" spans="1:12" x14ac:dyDescent="0.2">
      <c r="A390" s="2" t="s">
        <v>307</v>
      </c>
      <c r="B390" s="2">
        <v>106</v>
      </c>
      <c r="C390" s="2">
        <v>16</v>
      </c>
      <c r="D390" s="2">
        <v>90</v>
      </c>
      <c r="E390" s="2">
        <v>0</v>
      </c>
      <c r="F390" s="2">
        <v>0</v>
      </c>
      <c r="G390" s="2">
        <v>0</v>
      </c>
      <c r="H390" s="2">
        <v>0</v>
      </c>
      <c r="K390" s="3">
        <v>6957.88</v>
      </c>
      <c r="L390" s="2">
        <v>1422</v>
      </c>
    </row>
    <row r="391" spans="1:12" x14ac:dyDescent="0.2">
      <c r="A391" s="2" t="s">
        <v>141</v>
      </c>
      <c r="B391" s="2">
        <v>831</v>
      </c>
      <c r="C391" s="2">
        <v>55</v>
      </c>
      <c r="D391" s="2">
        <v>759</v>
      </c>
      <c r="E391" s="2">
        <v>17</v>
      </c>
      <c r="F391" s="2">
        <v>0</v>
      </c>
      <c r="G391" s="2">
        <v>0</v>
      </c>
      <c r="H391" s="2">
        <v>0</v>
      </c>
      <c r="K391" s="3">
        <v>8848.85</v>
      </c>
      <c r="L391" s="2">
        <v>9685</v>
      </c>
    </row>
    <row r="392" spans="1:12" x14ac:dyDescent="0.2">
      <c r="A392" s="2" t="s">
        <v>160</v>
      </c>
      <c r="B392" s="2">
        <v>98</v>
      </c>
      <c r="C392" s="2">
        <v>16</v>
      </c>
      <c r="D392" s="2">
        <v>73</v>
      </c>
      <c r="E392" s="2">
        <v>9</v>
      </c>
      <c r="F392" s="2">
        <v>0</v>
      </c>
      <c r="G392" s="2">
        <v>0</v>
      </c>
      <c r="H392" s="2">
        <v>0</v>
      </c>
      <c r="K392" s="3">
        <v>1355.89</v>
      </c>
      <c r="L392" s="2">
        <v>6457</v>
      </c>
    </row>
    <row r="393" spans="1:12" x14ac:dyDescent="0.2">
      <c r="A393" s="2" t="s">
        <v>193</v>
      </c>
      <c r="B393" s="2">
        <v>218</v>
      </c>
      <c r="C393" s="2">
        <v>46</v>
      </c>
      <c r="D393" s="2">
        <v>161</v>
      </c>
      <c r="E393" s="2">
        <v>11</v>
      </c>
      <c r="F393" s="2">
        <v>0</v>
      </c>
      <c r="G393" s="2">
        <v>0</v>
      </c>
      <c r="H393" s="2">
        <v>0</v>
      </c>
      <c r="K393" s="3">
        <v>3460.54</v>
      </c>
      <c r="L393" s="2">
        <v>4843</v>
      </c>
    </row>
    <row r="394" spans="1:12" x14ac:dyDescent="0.2">
      <c r="A394" s="2" t="s">
        <v>201</v>
      </c>
      <c r="B394" s="2">
        <v>24</v>
      </c>
      <c r="C394" s="2">
        <v>24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K394" s="3">
        <v>416.52</v>
      </c>
      <c r="L394" s="2">
        <v>3874</v>
      </c>
    </row>
    <row r="395" spans="1:12" x14ac:dyDescent="0.2">
      <c r="A395" s="2" t="s">
        <v>226</v>
      </c>
      <c r="B395" s="2">
        <v>82</v>
      </c>
      <c r="C395" s="2">
        <v>31</v>
      </c>
      <c r="D395" s="2">
        <v>48</v>
      </c>
      <c r="E395" s="2">
        <v>3</v>
      </c>
      <c r="F395" s="2">
        <v>0</v>
      </c>
      <c r="G395" s="2">
        <v>0</v>
      </c>
      <c r="H395" s="2">
        <v>0</v>
      </c>
      <c r="K395" s="3">
        <v>1672.43</v>
      </c>
      <c r="L395" s="2">
        <v>3228</v>
      </c>
    </row>
    <row r="396" spans="1:12" x14ac:dyDescent="0.2">
      <c r="A396" s="2" t="s">
        <v>264</v>
      </c>
      <c r="B396" s="2">
        <v>17</v>
      </c>
      <c r="C396" s="2">
        <v>17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K396" s="3">
        <v>444.66</v>
      </c>
      <c r="L396" s="2">
        <v>2421</v>
      </c>
    </row>
    <row r="397" spans="1:12" x14ac:dyDescent="0.2">
      <c r="A397" s="2" t="s">
        <v>277</v>
      </c>
      <c r="B397" s="2">
        <v>15</v>
      </c>
      <c r="C397" s="2">
        <v>15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K397" s="3">
        <v>416.7</v>
      </c>
      <c r="L397" s="2">
        <v>1937</v>
      </c>
    </row>
    <row r="398" spans="1:12" x14ac:dyDescent="0.2">
      <c r="A398" s="2" t="s">
        <v>454</v>
      </c>
      <c r="B398" s="2">
        <v>7</v>
      </c>
      <c r="C398" s="2">
        <v>7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K398" s="3">
        <v>219.86</v>
      </c>
      <c r="L398" s="2">
        <v>1614</v>
      </c>
    </row>
    <row r="399" spans="1:12" x14ac:dyDescent="0.2">
      <c r="A399" s="2" t="s">
        <v>455</v>
      </c>
      <c r="B399" s="2">
        <v>4</v>
      </c>
      <c r="C399" s="2">
        <v>4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K399" s="3">
        <v>199.92</v>
      </c>
      <c r="L399" s="2">
        <v>968</v>
      </c>
    </row>
    <row r="400" spans="1:12" x14ac:dyDescent="0.2">
      <c r="A400" s="2" t="s">
        <v>76</v>
      </c>
      <c r="B400" s="2">
        <v>8</v>
      </c>
      <c r="C400" s="2">
        <v>8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K400" s="3">
        <v>77.2</v>
      </c>
      <c r="L400" s="2">
        <v>9270</v>
      </c>
    </row>
    <row r="401" spans="1:12" x14ac:dyDescent="0.2">
      <c r="A401" s="2" t="s">
        <v>456</v>
      </c>
      <c r="B401" s="2">
        <v>1</v>
      </c>
      <c r="C401" s="2">
        <v>1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K401" s="3">
        <v>37.979999999999997</v>
      </c>
      <c r="L401" s="2">
        <v>130</v>
      </c>
    </row>
    <row r="402" spans="1:12" x14ac:dyDescent="0.2">
      <c r="A402" s="2" t="s">
        <v>457</v>
      </c>
      <c r="B402" s="2">
        <v>1</v>
      </c>
      <c r="C402" s="2">
        <v>1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K402" s="3">
        <v>58.98</v>
      </c>
      <c r="L402" s="2">
        <v>65</v>
      </c>
    </row>
    <row r="403" spans="1:12" x14ac:dyDescent="0.2">
      <c r="A403" s="2" t="s">
        <v>458</v>
      </c>
      <c r="B403" s="2">
        <v>5</v>
      </c>
      <c r="C403" s="2">
        <v>5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K403" s="3">
        <v>84.9</v>
      </c>
      <c r="L403" s="2">
        <v>26</v>
      </c>
    </row>
    <row r="404" spans="1:12" x14ac:dyDescent="0.2">
      <c r="A404" s="2" t="s">
        <v>459</v>
      </c>
      <c r="B404" s="2">
        <v>36</v>
      </c>
      <c r="C404" s="2">
        <v>36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K404" s="3">
        <v>349.3</v>
      </c>
      <c r="L404" s="2">
        <v>1</v>
      </c>
    </row>
    <row r="405" spans="1:12" x14ac:dyDescent="0.2">
      <c r="A405" s="2" t="s">
        <v>460</v>
      </c>
      <c r="B405" s="2">
        <v>450</v>
      </c>
      <c r="C405" s="2">
        <v>39</v>
      </c>
      <c r="D405" s="2">
        <v>405</v>
      </c>
      <c r="E405" s="2">
        <v>6</v>
      </c>
      <c r="F405" s="2">
        <v>0</v>
      </c>
      <c r="G405" s="2">
        <v>0</v>
      </c>
      <c r="H405" s="2">
        <v>0</v>
      </c>
      <c r="K405" s="3">
        <v>4936.55</v>
      </c>
      <c r="L405" s="2">
        <v>0</v>
      </c>
    </row>
    <row r="406" spans="1:12" x14ac:dyDescent="0.2">
      <c r="A406" s="2" t="s">
        <v>243</v>
      </c>
      <c r="B406" s="2">
        <v>193</v>
      </c>
      <c r="C406" s="2">
        <v>44</v>
      </c>
      <c r="D406" s="2">
        <v>149</v>
      </c>
      <c r="E406" s="2">
        <v>0</v>
      </c>
      <c r="F406" s="2">
        <v>0</v>
      </c>
      <c r="G406" s="2">
        <v>0</v>
      </c>
      <c r="H406" s="2">
        <v>0</v>
      </c>
      <c r="K406" s="3">
        <v>4754.03</v>
      </c>
      <c r="L406" s="2">
        <v>3901</v>
      </c>
    </row>
    <row r="407" spans="1:12" x14ac:dyDescent="0.2">
      <c r="A407" s="2" t="s">
        <v>461</v>
      </c>
      <c r="B407" s="2">
        <v>16</v>
      </c>
      <c r="C407" s="2">
        <v>16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K407" s="3">
        <v>545.72</v>
      </c>
      <c r="L407" s="2">
        <v>1560</v>
      </c>
    </row>
    <row r="408" spans="1:12" x14ac:dyDescent="0.2">
      <c r="A408" s="2" t="s">
        <v>462</v>
      </c>
      <c r="B408" s="2">
        <v>1</v>
      </c>
      <c r="C408" s="2">
        <v>1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K408" s="3">
        <v>71.98</v>
      </c>
      <c r="L408" s="2">
        <v>780</v>
      </c>
    </row>
    <row r="409" spans="1:12" x14ac:dyDescent="0.2">
      <c r="A409" s="2" t="s">
        <v>463</v>
      </c>
      <c r="B409" s="2">
        <v>2</v>
      </c>
      <c r="C409" s="2">
        <v>2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K409" s="3">
        <v>259.95999999999998</v>
      </c>
      <c r="L409" s="2">
        <v>390</v>
      </c>
    </row>
    <row r="410" spans="1:12" x14ac:dyDescent="0.2">
      <c r="A410" s="2" t="s">
        <v>464</v>
      </c>
      <c r="B410" s="2">
        <v>18</v>
      </c>
      <c r="C410" s="2">
        <v>18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K410" s="3">
        <v>136.63999999999999</v>
      </c>
      <c r="L410" s="2">
        <v>18541</v>
      </c>
    </row>
    <row r="411" spans="1:12" x14ac:dyDescent="0.2">
      <c r="A411" s="2" t="s">
        <v>465</v>
      </c>
      <c r="B411" s="2">
        <v>2</v>
      </c>
      <c r="C411" s="2">
        <v>2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K411" s="3">
        <v>17.96</v>
      </c>
      <c r="L411" s="2">
        <v>23530</v>
      </c>
    </row>
    <row r="412" spans="1:12" x14ac:dyDescent="0.2">
      <c r="A412" s="2" t="s">
        <v>466</v>
      </c>
      <c r="B412" s="2">
        <v>1</v>
      </c>
      <c r="C412" s="2">
        <v>1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K412" s="3">
        <v>9.98</v>
      </c>
      <c r="L412" s="2">
        <v>9412</v>
      </c>
    </row>
    <row r="413" spans="1:12" x14ac:dyDescent="0.2">
      <c r="A413" s="2" t="s">
        <v>467</v>
      </c>
      <c r="B413" s="2">
        <v>1</v>
      </c>
      <c r="C413" s="2">
        <v>1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K413" s="3">
        <v>9.98</v>
      </c>
      <c r="L413" s="2">
        <v>115250</v>
      </c>
    </row>
    <row r="414" spans="1:12" x14ac:dyDescent="0.2">
      <c r="A414" s="2" t="s">
        <v>468</v>
      </c>
      <c r="B414" s="2">
        <v>2</v>
      </c>
      <c r="C414" s="2">
        <v>2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K414" s="3">
        <v>9.9600000000000009</v>
      </c>
      <c r="L414" s="2">
        <v>57625</v>
      </c>
    </row>
    <row r="415" spans="1:12" x14ac:dyDescent="0.2">
      <c r="A415" s="2" t="s">
        <v>35</v>
      </c>
      <c r="B415" s="2">
        <v>14</v>
      </c>
      <c r="C415" s="2">
        <v>14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K415" s="3">
        <v>78.63</v>
      </c>
      <c r="L415" s="2">
        <v>38416</v>
      </c>
    </row>
    <row r="416" spans="1:12" x14ac:dyDescent="0.2">
      <c r="A416" s="2" t="s">
        <v>469</v>
      </c>
      <c r="B416" s="2">
        <v>20</v>
      </c>
      <c r="C416" s="2">
        <v>20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K416" s="3">
        <v>131.6</v>
      </c>
      <c r="L416" s="2">
        <v>28812</v>
      </c>
    </row>
    <row r="417" spans="1:12" x14ac:dyDescent="0.2">
      <c r="A417" s="2" t="s">
        <v>57</v>
      </c>
      <c r="B417" s="2">
        <v>37</v>
      </c>
      <c r="C417" s="2">
        <v>37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K417" s="3">
        <v>234.16</v>
      </c>
      <c r="L417" s="2">
        <v>23050</v>
      </c>
    </row>
    <row r="418" spans="1:12" x14ac:dyDescent="0.2">
      <c r="A418" s="2" t="s">
        <v>47</v>
      </c>
      <c r="B418" s="2">
        <v>36</v>
      </c>
      <c r="C418" s="2">
        <v>36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K418" s="3">
        <v>262.3</v>
      </c>
      <c r="L418" s="2">
        <v>11525</v>
      </c>
    </row>
    <row r="419" spans="1:12" x14ac:dyDescent="0.2">
      <c r="A419" s="2" t="s">
        <v>103</v>
      </c>
      <c r="B419" s="2">
        <v>15</v>
      </c>
      <c r="C419" s="2">
        <v>15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K419" s="3">
        <v>164.7</v>
      </c>
      <c r="L419" s="2">
        <v>2305</v>
      </c>
    </row>
    <row r="420" spans="1:12" x14ac:dyDescent="0.2">
      <c r="A420" s="2" t="s">
        <v>470</v>
      </c>
      <c r="B420" s="2">
        <v>1</v>
      </c>
      <c r="C420" s="2">
        <v>1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K420" s="3">
        <v>4.9800000000000004</v>
      </c>
      <c r="L420" s="2">
        <v>15868</v>
      </c>
    </row>
    <row r="421" spans="1:12" x14ac:dyDescent="0.2">
      <c r="A421" s="2" t="s">
        <v>471</v>
      </c>
      <c r="B421" s="2">
        <v>1</v>
      </c>
      <c r="C421" s="2">
        <v>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K421" s="3">
        <v>5.98</v>
      </c>
      <c r="L421" s="2">
        <v>7934</v>
      </c>
    </row>
    <row r="422" spans="1:12" x14ac:dyDescent="0.2">
      <c r="A422" s="2" t="s">
        <v>472</v>
      </c>
      <c r="B422" s="2">
        <v>1</v>
      </c>
      <c r="C422" s="2">
        <v>1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K422" s="3">
        <v>6.98</v>
      </c>
      <c r="L422" s="2">
        <v>5289</v>
      </c>
    </row>
    <row r="423" spans="1:12" x14ac:dyDescent="0.2">
      <c r="A423" s="2" t="s">
        <v>473</v>
      </c>
      <c r="B423" s="2">
        <v>3</v>
      </c>
      <c r="C423" s="2">
        <v>3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K423" s="3">
        <v>29.94</v>
      </c>
      <c r="L423" s="2">
        <v>1586</v>
      </c>
    </row>
    <row r="424" spans="1:12" x14ac:dyDescent="0.2">
      <c r="A424" s="2" t="s">
        <v>474</v>
      </c>
      <c r="B424" s="2">
        <v>3</v>
      </c>
      <c r="C424" s="2">
        <v>3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K424" s="3">
        <v>63.94</v>
      </c>
      <c r="L424" s="2">
        <v>396</v>
      </c>
    </row>
    <row r="425" spans="1:12" x14ac:dyDescent="0.2">
      <c r="A425" s="2" t="s">
        <v>475</v>
      </c>
      <c r="B425" s="2">
        <v>3</v>
      </c>
      <c r="C425" s="2">
        <v>3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K425" s="3">
        <v>25.94</v>
      </c>
      <c r="L425" s="2">
        <v>6856</v>
      </c>
    </row>
    <row r="426" spans="1:12" x14ac:dyDescent="0.2">
      <c r="A426" s="2" t="s">
        <v>476</v>
      </c>
      <c r="B426" s="2">
        <v>5</v>
      </c>
      <c r="C426" s="2">
        <v>5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K426" s="3">
        <v>53.9</v>
      </c>
      <c r="L426" s="2">
        <v>2285</v>
      </c>
    </row>
    <row r="427" spans="1:12" x14ac:dyDescent="0.2">
      <c r="A427" s="2" t="s">
        <v>106</v>
      </c>
      <c r="B427" s="2">
        <v>88</v>
      </c>
      <c r="C427" s="2">
        <v>88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K427" s="3">
        <v>978.24</v>
      </c>
      <c r="L427" s="2">
        <v>1714</v>
      </c>
    </row>
    <row r="428" spans="1:12" x14ac:dyDescent="0.2">
      <c r="A428" s="2" t="s">
        <v>477</v>
      </c>
      <c r="B428" s="2">
        <v>1</v>
      </c>
      <c r="C428" s="2">
        <v>1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K428" s="3">
        <v>12.98</v>
      </c>
      <c r="L428" s="2">
        <v>1371</v>
      </c>
    </row>
    <row r="429" spans="1:12" x14ac:dyDescent="0.2">
      <c r="A429" s="2" t="s">
        <v>478</v>
      </c>
      <c r="B429" s="2">
        <v>2</v>
      </c>
      <c r="C429" s="2">
        <v>2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K429" s="3">
        <v>45.96</v>
      </c>
      <c r="L429" s="2">
        <v>686</v>
      </c>
    </row>
    <row r="430" spans="1:12" x14ac:dyDescent="0.2">
      <c r="A430" s="2" t="s">
        <v>479</v>
      </c>
      <c r="B430" s="2">
        <v>3</v>
      </c>
      <c r="C430" s="2">
        <v>3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K430" s="3">
        <v>128.94</v>
      </c>
      <c r="L430" s="2">
        <v>171</v>
      </c>
    </row>
    <row r="431" spans="1:12" x14ac:dyDescent="0.2">
      <c r="A431" s="2" t="s">
        <v>291</v>
      </c>
      <c r="B431" s="2">
        <v>14</v>
      </c>
      <c r="C431" s="2">
        <v>14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K431" s="3">
        <v>643.72</v>
      </c>
      <c r="L431" s="2">
        <v>137</v>
      </c>
    </row>
    <row r="432" spans="1:12" x14ac:dyDescent="0.2">
      <c r="A432" s="2" t="s">
        <v>139</v>
      </c>
      <c r="B432" s="2">
        <v>153</v>
      </c>
      <c r="C432" s="2">
        <v>70</v>
      </c>
      <c r="D432" s="2">
        <v>71</v>
      </c>
      <c r="E432" s="2">
        <v>12</v>
      </c>
      <c r="F432" s="2">
        <v>0</v>
      </c>
      <c r="G432" s="2">
        <v>0</v>
      </c>
      <c r="H432" s="2">
        <v>0</v>
      </c>
      <c r="K432" s="3">
        <v>1900.16</v>
      </c>
      <c r="L432" s="2">
        <v>1167</v>
      </c>
    </row>
    <row r="433" spans="1:12" x14ac:dyDescent="0.2">
      <c r="A433" s="2" t="s">
        <v>480</v>
      </c>
      <c r="B433" s="2">
        <v>11</v>
      </c>
      <c r="C433" s="2">
        <v>11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K433" s="3">
        <v>186.78</v>
      </c>
      <c r="L433" s="2">
        <v>583</v>
      </c>
    </row>
    <row r="434" spans="1:12" x14ac:dyDescent="0.2">
      <c r="A434" s="2" t="s">
        <v>481</v>
      </c>
      <c r="B434" s="2">
        <v>3</v>
      </c>
      <c r="C434" s="2">
        <v>3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K434" s="3">
        <v>71.94</v>
      </c>
      <c r="L434" s="2">
        <v>1344</v>
      </c>
    </row>
    <row r="435" spans="1:12" x14ac:dyDescent="0.2">
      <c r="A435" s="2" t="s">
        <v>482</v>
      </c>
      <c r="B435" s="2">
        <v>30</v>
      </c>
      <c r="C435" s="2">
        <v>30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K435" s="3">
        <v>212.4</v>
      </c>
      <c r="L435" s="2">
        <v>16917</v>
      </c>
    </row>
    <row r="436" spans="1:12" x14ac:dyDescent="0.2">
      <c r="A436" s="2" t="s">
        <v>110</v>
      </c>
      <c r="B436" s="2">
        <v>214</v>
      </c>
      <c r="C436" s="2">
        <v>136</v>
      </c>
      <c r="D436" s="2">
        <v>77</v>
      </c>
      <c r="E436" s="2">
        <v>1</v>
      </c>
      <c r="F436" s="2">
        <v>0</v>
      </c>
      <c r="G436" s="2">
        <v>0</v>
      </c>
      <c r="H436" s="2">
        <v>0</v>
      </c>
      <c r="K436" s="3">
        <v>2232.0500000000002</v>
      </c>
      <c r="L436" s="2">
        <v>8458</v>
      </c>
    </row>
    <row r="437" spans="1:12" x14ac:dyDescent="0.2">
      <c r="A437" s="2" t="s">
        <v>483</v>
      </c>
      <c r="B437" s="2">
        <v>6</v>
      </c>
      <c r="C437" s="2">
        <v>6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K437" s="3">
        <v>59.88</v>
      </c>
      <c r="L437" s="2">
        <v>5639</v>
      </c>
    </row>
    <row r="438" spans="1:12" x14ac:dyDescent="0.2">
      <c r="A438" s="2" t="s">
        <v>155</v>
      </c>
      <c r="B438" s="2">
        <v>260</v>
      </c>
      <c r="C438" s="2">
        <v>252</v>
      </c>
      <c r="D438" s="2">
        <v>8</v>
      </c>
      <c r="E438" s="2">
        <v>0</v>
      </c>
      <c r="F438" s="2">
        <v>0</v>
      </c>
      <c r="G438" s="2">
        <v>0</v>
      </c>
      <c r="H438" s="2">
        <v>0</v>
      </c>
      <c r="K438" s="3">
        <v>2735.8</v>
      </c>
      <c r="L438" s="2">
        <v>4229</v>
      </c>
    </row>
    <row r="439" spans="1:12" x14ac:dyDescent="0.2">
      <c r="A439" s="2" t="s">
        <v>484</v>
      </c>
      <c r="B439" s="2">
        <v>2</v>
      </c>
      <c r="C439" s="2">
        <v>2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K439" s="3">
        <v>24.98</v>
      </c>
      <c r="L439" s="2">
        <v>3383</v>
      </c>
    </row>
    <row r="440" spans="1:12" x14ac:dyDescent="0.2">
      <c r="A440" s="2" t="s">
        <v>485</v>
      </c>
      <c r="B440" s="2">
        <v>3</v>
      </c>
      <c r="C440" s="2">
        <v>3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K440" s="3">
        <v>52.94</v>
      </c>
      <c r="L440" s="2">
        <v>2819</v>
      </c>
    </row>
    <row r="441" spans="1:12" x14ac:dyDescent="0.2">
      <c r="A441" s="2" t="s">
        <v>181</v>
      </c>
      <c r="B441" s="2">
        <v>11</v>
      </c>
      <c r="C441" s="2">
        <v>11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K441" s="3">
        <v>218.78</v>
      </c>
      <c r="L441" s="2">
        <v>2114</v>
      </c>
    </row>
    <row r="442" spans="1:12" x14ac:dyDescent="0.2">
      <c r="A442" s="2" t="s">
        <v>486</v>
      </c>
      <c r="B442" s="2">
        <v>18</v>
      </c>
      <c r="C442" s="2">
        <v>18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K442" s="3">
        <v>426.64</v>
      </c>
      <c r="L442" s="2">
        <v>1691</v>
      </c>
    </row>
    <row r="443" spans="1:12" x14ac:dyDescent="0.2">
      <c r="A443" s="2" t="s">
        <v>487</v>
      </c>
      <c r="B443" s="2">
        <v>13</v>
      </c>
      <c r="C443" s="2">
        <v>13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K443" s="3">
        <v>117.32</v>
      </c>
      <c r="L443" s="2">
        <v>5921</v>
      </c>
    </row>
    <row r="444" spans="1:12" x14ac:dyDescent="0.2">
      <c r="A444" s="2" t="s">
        <v>488</v>
      </c>
      <c r="B444" s="2">
        <v>1</v>
      </c>
      <c r="C444" s="2">
        <v>1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K444" s="3">
        <v>19.98</v>
      </c>
      <c r="L444" s="2">
        <v>3947</v>
      </c>
    </row>
    <row r="445" spans="1:12" x14ac:dyDescent="0.2">
      <c r="A445" s="2" t="s">
        <v>489</v>
      </c>
      <c r="B445" s="2">
        <v>2</v>
      </c>
      <c r="C445" s="2">
        <v>2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K445" s="3">
        <v>29.96</v>
      </c>
      <c r="L445" s="2">
        <v>2960</v>
      </c>
    </row>
    <row r="446" spans="1:12" x14ac:dyDescent="0.2">
      <c r="A446" s="2" t="s">
        <v>490</v>
      </c>
      <c r="B446" s="2">
        <v>1</v>
      </c>
      <c r="C446" s="2">
        <v>1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K446" s="3">
        <v>15.74</v>
      </c>
      <c r="L446" s="2">
        <v>2368</v>
      </c>
    </row>
    <row r="447" spans="1:12" x14ac:dyDescent="0.2">
      <c r="A447" s="2" t="s">
        <v>491</v>
      </c>
      <c r="B447" s="2">
        <v>47</v>
      </c>
      <c r="C447" s="2">
        <v>47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K447" s="3">
        <v>489.61</v>
      </c>
      <c r="L447" s="2">
        <v>0</v>
      </c>
    </row>
    <row r="448" spans="1:12" x14ac:dyDescent="0.2">
      <c r="A448" s="2" t="s">
        <v>492</v>
      </c>
      <c r="B448" s="2">
        <v>1380</v>
      </c>
      <c r="C448" s="2">
        <v>60</v>
      </c>
      <c r="D448" s="2">
        <v>1315</v>
      </c>
      <c r="E448" s="2">
        <v>5</v>
      </c>
      <c r="F448" s="2">
        <v>0</v>
      </c>
      <c r="G448" s="2">
        <v>0</v>
      </c>
      <c r="H448" s="2">
        <v>0</v>
      </c>
      <c r="K448" s="3">
        <v>16444.259999999998</v>
      </c>
      <c r="L448" s="2">
        <v>0</v>
      </c>
    </row>
    <row r="449" spans="1:12" x14ac:dyDescent="0.2">
      <c r="A449" s="2" t="s">
        <v>493</v>
      </c>
      <c r="B449" s="2">
        <v>38</v>
      </c>
      <c r="C449" s="2">
        <v>1</v>
      </c>
      <c r="D449" s="2">
        <v>37</v>
      </c>
      <c r="E449" s="2">
        <v>0</v>
      </c>
      <c r="F449" s="2">
        <v>0</v>
      </c>
      <c r="G449" s="2">
        <v>0</v>
      </c>
      <c r="H449" s="2">
        <v>0</v>
      </c>
      <c r="K449" s="3">
        <v>531.24</v>
      </c>
      <c r="L449" s="2">
        <v>0</v>
      </c>
    </row>
    <row r="450" spans="1:12" x14ac:dyDescent="0.2">
      <c r="A450" s="2" t="s">
        <v>154</v>
      </c>
      <c r="B450" s="2">
        <v>207</v>
      </c>
      <c r="C450" s="2">
        <v>11</v>
      </c>
      <c r="D450" s="2">
        <v>196</v>
      </c>
      <c r="E450" s="2">
        <v>0</v>
      </c>
      <c r="F450" s="2">
        <v>0</v>
      </c>
      <c r="G450" s="2">
        <v>0</v>
      </c>
      <c r="H450" s="2">
        <v>0</v>
      </c>
      <c r="K450" s="3">
        <v>3085.73</v>
      </c>
      <c r="L450" s="2">
        <v>0</v>
      </c>
    </row>
    <row r="451" spans="1:12" x14ac:dyDescent="0.2">
      <c r="A451" s="2" t="s">
        <v>494</v>
      </c>
      <c r="B451" s="2">
        <v>6</v>
      </c>
      <c r="C451" s="2">
        <v>6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K451" s="3">
        <v>98.47</v>
      </c>
      <c r="L451" s="2">
        <v>0</v>
      </c>
    </row>
    <row r="452" spans="1:12" x14ac:dyDescent="0.2">
      <c r="A452" s="2" t="s">
        <v>495</v>
      </c>
      <c r="B452" s="2">
        <v>32</v>
      </c>
      <c r="C452" s="2">
        <v>32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K452" s="3">
        <v>607.36</v>
      </c>
      <c r="L452" s="2">
        <v>0</v>
      </c>
    </row>
    <row r="453" spans="1:12" x14ac:dyDescent="0.2">
      <c r="A453" s="2" t="s">
        <v>496</v>
      </c>
      <c r="B453" s="2">
        <v>16</v>
      </c>
      <c r="C453" s="2">
        <v>16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K453" s="3">
        <v>351.68</v>
      </c>
      <c r="L453" s="2">
        <v>0</v>
      </c>
    </row>
    <row r="454" spans="1:12" x14ac:dyDescent="0.2">
      <c r="A454" s="2" t="s">
        <v>497</v>
      </c>
      <c r="B454" s="2">
        <v>42</v>
      </c>
      <c r="C454" s="2">
        <v>42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K454" s="3">
        <v>1071.1600000000001</v>
      </c>
      <c r="L454" s="2">
        <v>0</v>
      </c>
    </row>
    <row r="455" spans="1:12" x14ac:dyDescent="0.2">
      <c r="A455" s="2" t="s">
        <v>498</v>
      </c>
      <c r="B455" s="2">
        <v>96</v>
      </c>
      <c r="C455" s="2">
        <v>96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K455" s="3">
        <v>6259.08</v>
      </c>
      <c r="L455" s="2">
        <v>0</v>
      </c>
    </row>
    <row r="456" spans="1:12" x14ac:dyDescent="0.2">
      <c r="A456" s="2" t="s">
        <v>499</v>
      </c>
      <c r="B456" s="2">
        <v>17</v>
      </c>
      <c r="C456" s="2">
        <v>17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K456" s="3">
        <v>1648.66</v>
      </c>
      <c r="L456" s="2">
        <v>0</v>
      </c>
    </row>
    <row r="457" spans="1:12" x14ac:dyDescent="0.2">
      <c r="A457" s="2" t="s">
        <v>500</v>
      </c>
      <c r="B457" s="2">
        <v>24</v>
      </c>
      <c r="C457" s="2">
        <v>24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K457" s="3">
        <v>2999.52</v>
      </c>
      <c r="L457" s="2">
        <v>0</v>
      </c>
    </row>
    <row r="458" spans="1:12" x14ac:dyDescent="0.2">
      <c r="A458" s="2" t="s">
        <v>501</v>
      </c>
      <c r="B458" s="2">
        <v>12</v>
      </c>
      <c r="C458" s="2">
        <v>12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K458" s="3">
        <v>109.36</v>
      </c>
      <c r="L458" s="2">
        <v>4704</v>
      </c>
    </row>
    <row r="459" spans="1:12" x14ac:dyDescent="0.2">
      <c r="A459" s="2" t="s">
        <v>502</v>
      </c>
      <c r="B459" s="2">
        <v>4</v>
      </c>
      <c r="C459" s="2">
        <v>4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K459" s="3">
        <v>46.48</v>
      </c>
      <c r="L459" s="2">
        <v>3136</v>
      </c>
    </row>
    <row r="460" spans="1:12" x14ac:dyDescent="0.2">
      <c r="A460" s="2" t="s">
        <v>503</v>
      </c>
      <c r="B460" s="2">
        <v>13</v>
      </c>
      <c r="C460" s="2">
        <v>13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K460" s="3">
        <v>207.82</v>
      </c>
      <c r="L460" s="2">
        <v>2352</v>
      </c>
    </row>
    <row r="461" spans="1:12" x14ac:dyDescent="0.2">
      <c r="A461" s="2" t="s">
        <v>504</v>
      </c>
      <c r="B461" s="2">
        <v>5</v>
      </c>
      <c r="C461" s="2">
        <v>5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K461" s="3">
        <v>126.9</v>
      </c>
      <c r="L461" s="2">
        <v>1568</v>
      </c>
    </row>
    <row r="462" spans="1:12" x14ac:dyDescent="0.2">
      <c r="A462" s="2" t="s">
        <v>505</v>
      </c>
      <c r="B462" s="2">
        <v>14</v>
      </c>
      <c r="C462" s="2">
        <v>14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K462" s="3">
        <v>251.72</v>
      </c>
      <c r="L462" s="2">
        <v>3311</v>
      </c>
    </row>
    <row r="463" spans="1:12" x14ac:dyDescent="0.2">
      <c r="A463" s="2" t="s">
        <v>506</v>
      </c>
      <c r="B463" s="2">
        <v>1</v>
      </c>
      <c r="C463" s="2">
        <v>1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K463" s="3">
        <v>28.98</v>
      </c>
      <c r="L463" s="2">
        <v>2207</v>
      </c>
    </row>
    <row r="464" spans="1:12" x14ac:dyDescent="0.2">
      <c r="A464" s="2" t="s">
        <v>507</v>
      </c>
      <c r="B464" s="2">
        <v>1</v>
      </c>
      <c r="C464" s="2">
        <v>1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K464" s="3">
        <v>34.979999999999997</v>
      </c>
      <c r="L464" s="2">
        <v>1655</v>
      </c>
    </row>
    <row r="465" spans="1:12" x14ac:dyDescent="0.2">
      <c r="A465" s="2" t="s">
        <v>508</v>
      </c>
      <c r="B465" s="2">
        <v>2</v>
      </c>
      <c r="C465" s="2">
        <v>2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K465" s="3">
        <v>85.96</v>
      </c>
      <c r="L465" s="2">
        <v>1103</v>
      </c>
    </row>
    <row r="466" spans="1:12" x14ac:dyDescent="0.2">
      <c r="A466" s="2" t="s">
        <v>509</v>
      </c>
      <c r="B466" s="2">
        <v>2</v>
      </c>
      <c r="C466" s="2">
        <v>2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K466" s="3">
        <v>109.96</v>
      </c>
      <c r="L466" s="2">
        <v>662</v>
      </c>
    </row>
    <row r="467" spans="1:12" x14ac:dyDescent="0.2">
      <c r="A467" s="2" t="s">
        <v>135</v>
      </c>
      <c r="B467" s="2">
        <v>48</v>
      </c>
      <c r="C467" s="2">
        <v>48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K467" s="3">
        <v>623.04</v>
      </c>
      <c r="L467" s="2">
        <v>1081</v>
      </c>
    </row>
    <row r="468" spans="1:12" x14ac:dyDescent="0.2">
      <c r="A468" s="2" t="s">
        <v>159</v>
      </c>
      <c r="B468" s="2">
        <v>31</v>
      </c>
      <c r="C468" s="2">
        <v>31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K468" s="3">
        <v>464.38</v>
      </c>
      <c r="L468" s="2">
        <v>648</v>
      </c>
    </row>
    <row r="469" spans="1:12" x14ac:dyDescent="0.2">
      <c r="A469" s="2" t="s">
        <v>510</v>
      </c>
      <c r="B469" s="2">
        <v>7</v>
      </c>
      <c r="C469" s="2">
        <v>7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K469" s="3">
        <v>153.86000000000001</v>
      </c>
      <c r="L469" s="2">
        <v>324</v>
      </c>
    </row>
    <row r="470" spans="1:12" x14ac:dyDescent="0.2">
      <c r="A470" s="2" t="s">
        <v>511</v>
      </c>
      <c r="B470" s="2">
        <v>1</v>
      </c>
      <c r="C470" s="2">
        <v>1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K470" s="3">
        <v>38.979999999999997</v>
      </c>
      <c r="L470" s="2">
        <v>129</v>
      </c>
    </row>
    <row r="471" spans="1:12" x14ac:dyDescent="0.2">
      <c r="A471" s="2" t="s">
        <v>512</v>
      </c>
      <c r="B471" s="2">
        <v>2</v>
      </c>
      <c r="C471" s="2">
        <v>2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K471" s="3">
        <v>143.96</v>
      </c>
      <c r="L471" s="2">
        <v>64</v>
      </c>
    </row>
    <row r="472" spans="1:12" x14ac:dyDescent="0.2">
      <c r="A472" s="2" t="s">
        <v>513</v>
      </c>
      <c r="B472" s="2">
        <v>17</v>
      </c>
      <c r="C472" s="2">
        <v>17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K472" s="3">
        <v>541.66</v>
      </c>
      <c r="L472" s="2">
        <v>273</v>
      </c>
    </row>
    <row r="473" spans="1:12" x14ac:dyDescent="0.2">
      <c r="A473" s="2" t="s">
        <v>514</v>
      </c>
      <c r="B473" s="2">
        <v>9</v>
      </c>
      <c r="C473" s="2">
        <v>9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K473" s="3">
        <v>333.82</v>
      </c>
      <c r="L473" s="2">
        <v>182</v>
      </c>
    </row>
    <row r="474" spans="1:12" x14ac:dyDescent="0.2">
      <c r="A474" s="2" t="s">
        <v>515</v>
      </c>
      <c r="B474" s="2">
        <v>4</v>
      </c>
      <c r="C474" s="2">
        <v>4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K474" s="3">
        <v>187.92</v>
      </c>
      <c r="L474" s="2">
        <v>136</v>
      </c>
    </row>
    <row r="475" spans="1:12" x14ac:dyDescent="0.2">
      <c r="A475" s="2" t="s">
        <v>516</v>
      </c>
      <c r="B475" s="2">
        <v>10</v>
      </c>
      <c r="C475" s="2">
        <v>10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K475" s="3">
        <v>465.8</v>
      </c>
      <c r="L475" s="2">
        <v>109</v>
      </c>
    </row>
    <row r="476" spans="1:12" x14ac:dyDescent="0.2">
      <c r="A476" s="2" t="s">
        <v>517</v>
      </c>
      <c r="B476" s="2">
        <v>1</v>
      </c>
      <c r="C476" s="2">
        <v>1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K476" s="3">
        <v>78.98</v>
      </c>
      <c r="L476" s="2">
        <v>54</v>
      </c>
    </row>
    <row r="477" spans="1:12" x14ac:dyDescent="0.2">
      <c r="A477" s="2" t="s">
        <v>518</v>
      </c>
      <c r="B477" s="2">
        <v>7</v>
      </c>
      <c r="C477" s="2">
        <v>7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K477" s="3">
        <v>76.86</v>
      </c>
      <c r="L477" s="2">
        <v>5053</v>
      </c>
    </row>
    <row r="478" spans="1:12" x14ac:dyDescent="0.2">
      <c r="A478" s="2" t="s">
        <v>298</v>
      </c>
      <c r="B478" s="2">
        <v>23</v>
      </c>
      <c r="C478" s="2">
        <v>23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K478" s="3">
        <v>1264.54</v>
      </c>
      <c r="L478" s="2">
        <v>4154</v>
      </c>
    </row>
    <row r="479" spans="1:12" x14ac:dyDescent="0.2">
      <c r="A479" s="2" t="s">
        <v>519</v>
      </c>
      <c r="B479" s="2">
        <v>1</v>
      </c>
      <c r="C479" s="2">
        <v>1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K479" s="3">
        <v>73.98</v>
      </c>
      <c r="L479" s="2">
        <v>3116</v>
      </c>
    </row>
    <row r="480" spans="1:12" x14ac:dyDescent="0.2">
      <c r="A480" s="2" t="s">
        <v>520</v>
      </c>
      <c r="B480" s="2">
        <v>1</v>
      </c>
      <c r="C480" s="2">
        <v>1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K480" s="3">
        <v>91.98</v>
      </c>
      <c r="L480" s="2">
        <v>2492</v>
      </c>
    </row>
    <row r="481" spans="1:12" x14ac:dyDescent="0.2">
      <c r="A481" s="2" t="s">
        <v>521</v>
      </c>
      <c r="B481" s="2">
        <v>1</v>
      </c>
      <c r="C481" s="2">
        <v>1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K481" s="3">
        <v>178.98</v>
      </c>
      <c r="L481" s="2">
        <v>1246</v>
      </c>
    </row>
    <row r="482" spans="1:12" x14ac:dyDescent="0.2">
      <c r="A482" s="2" t="s">
        <v>522</v>
      </c>
      <c r="B482" s="2">
        <v>2</v>
      </c>
      <c r="C482" s="2">
        <v>2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K482" s="3">
        <v>409.98</v>
      </c>
      <c r="L482" s="2">
        <v>997</v>
      </c>
    </row>
    <row r="483" spans="1:12" x14ac:dyDescent="0.2">
      <c r="A483" s="2" t="s">
        <v>523</v>
      </c>
      <c r="B483" s="2">
        <v>11</v>
      </c>
      <c r="C483" s="2">
        <v>11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K483" s="3">
        <v>549.78</v>
      </c>
      <c r="L483" s="2">
        <v>671</v>
      </c>
    </row>
    <row r="484" spans="1:12" x14ac:dyDescent="0.2">
      <c r="A484" s="2" t="s">
        <v>524</v>
      </c>
      <c r="B484" s="2">
        <v>2</v>
      </c>
      <c r="C484" s="2">
        <v>2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K484" s="3">
        <v>115.96</v>
      </c>
      <c r="L484" s="2">
        <v>503</v>
      </c>
    </row>
    <row r="485" spans="1:12" x14ac:dyDescent="0.2">
      <c r="A485" s="2" t="s">
        <v>525</v>
      </c>
      <c r="B485" s="2">
        <v>3</v>
      </c>
      <c r="C485" s="2">
        <v>3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K485" s="3">
        <v>215.94</v>
      </c>
      <c r="L485" s="2">
        <v>402</v>
      </c>
    </row>
    <row r="486" spans="1:12" x14ac:dyDescent="0.2">
      <c r="A486" s="2" t="s">
        <v>526</v>
      </c>
      <c r="B486" s="2">
        <v>1</v>
      </c>
      <c r="C486" s="2">
        <v>1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K486" s="3">
        <v>83.98</v>
      </c>
      <c r="L486" s="2">
        <v>335</v>
      </c>
    </row>
    <row r="487" spans="1:12" x14ac:dyDescent="0.2">
      <c r="A487" s="2" t="s">
        <v>527</v>
      </c>
      <c r="B487" s="2">
        <v>1</v>
      </c>
      <c r="C487" s="2">
        <v>1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K487" s="3">
        <v>158.97999999999999</v>
      </c>
      <c r="L487" s="2">
        <v>167</v>
      </c>
    </row>
    <row r="488" spans="1:12" x14ac:dyDescent="0.2">
      <c r="A488" s="2" t="s">
        <v>528</v>
      </c>
      <c r="B488" s="2">
        <v>1</v>
      </c>
      <c r="C488" s="2">
        <v>1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K488" s="3">
        <v>161.97999999999999</v>
      </c>
      <c r="L488" s="2">
        <v>161</v>
      </c>
    </row>
    <row r="489" spans="1:12" x14ac:dyDescent="0.2">
      <c r="A489" s="2" t="s">
        <v>529</v>
      </c>
      <c r="B489" s="2">
        <v>4</v>
      </c>
      <c r="C489" s="2">
        <v>4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K489" s="3">
        <v>1079.92</v>
      </c>
      <c r="L489" s="2">
        <v>80</v>
      </c>
    </row>
    <row r="490" spans="1:12" x14ac:dyDescent="0.2">
      <c r="A490" s="2" t="s">
        <v>530</v>
      </c>
      <c r="B490" s="2">
        <v>2</v>
      </c>
      <c r="C490" s="2">
        <v>2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K490" s="3">
        <v>605.96</v>
      </c>
      <c r="L490" s="2">
        <v>67</v>
      </c>
    </row>
    <row r="491" spans="1:12" x14ac:dyDescent="0.2">
      <c r="A491" s="2" t="s">
        <v>531</v>
      </c>
      <c r="B491" s="2">
        <v>1</v>
      </c>
      <c r="C491" s="2">
        <v>1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K491" s="3">
        <v>30.98</v>
      </c>
      <c r="L491" s="2">
        <v>476</v>
      </c>
    </row>
    <row r="492" spans="1:12" x14ac:dyDescent="0.2">
      <c r="A492" s="2" t="s">
        <v>532</v>
      </c>
      <c r="B492" s="2">
        <v>11</v>
      </c>
      <c r="C492" s="2">
        <v>11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K492" s="3">
        <v>417.78</v>
      </c>
      <c r="L492" s="2">
        <v>317</v>
      </c>
    </row>
    <row r="493" spans="1:12" x14ac:dyDescent="0.2">
      <c r="A493" s="2" t="s">
        <v>294</v>
      </c>
      <c r="B493" s="2">
        <v>34</v>
      </c>
      <c r="C493" s="2">
        <v>34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K493" s="3">
        <v>1699.32</v>
      </c>
      <c r="L493" s="2">
        <v>190</v>
      </c>
    </row>
    <row r="494" spans="1:12" x14ac:dyDescent="0.2">
      <c r="A494" s="2" t="s">
        <v>533</v>
      </c>
      <c r="B494" s="2">
        <v>2</v>
      </c>
      <c r="C494" s="2">
        <v>2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K494" s="3">
        <v>23.96</v>
      </c>
      <c r="L494" s="2">
        <v>4210</v>
      </c>
    </row>
    <row r="495" spans="1:12" x14ac:dyDescent="0.2">
      <c r="A495" s="2" t="s">
        <v>534</v>
      </c>
      <c r="B495" s="2">
        <v>3</v>
      </c>
      <c r="C495" s="2">
        <v>3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K495" s="3">
        <v>44.94</v>
      </c>
      <c r="L495" s="2">
        <v>2526</v>
      </c>
    </row>
    <row r="496" spans="1:12" x14ac:dyDescent="0.2">
      <c r="A496" s="2" t="s">
        <v>535</v>
      </c>
      <c r="B496" s="2">
        <v>4</v>
      </c>
      <c r="C496" s="2">
        <v>4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K496" s="3">
        <v>79.92</v>
      </c>
      <c r="L496" s="2">
        <v>135</v>
      </c>
    </row>
    <row r="497" spans="1:12" x14ac:dyDescent="0.2">
      <c r="A497" s="2" t="s">
        <v>536</v>
      </c>
      <c r="B497" s="2">
        <v>1</v>
      </c>
      <c r="C497" s="2">
        <v>1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K497" s="3">
        <v>38.979999999999997</v>
      </c>
      <c r="L497" s="2">
        <v>50</v>
      </c>
    </row>
    <row r="498" spans="1:12" x14ac:dyDescent="0.2">
      <c r="A498" s="2" t="s">
        <v>537</v>
      </c>
      <c r="B498" s="2">
        <v>1</v>
      </c>
      <c r="C498" s="2">
        <v>1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K498" s="3">
        <v>54.98</v>
      </c>
      <c r="L498" s="2">
        <v>25</v>
      </c>
    </row>
    <row r="499" spans="1:12" x14ac:dyDescent="0.2">
      <c r="A499" s="2" t="s">
        <v>538</v>
      </c>
      <c r="B499" s="2">
        <v>1</v>
      </c>
      <c r="C499" s="2">
        <v>1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K499" s="3">
        <v>56.95</v>
      </c>
      <c r="L499" s="2">
        <v>20</v>
      </c>
    </row>
    <row r="500" spans="1:12" x14ac:dyDescent="0.2">
      <c r="A500" s="2" t="s">
        <v>539</v>
      </c>
      <c r="B500" s="2">
        <v>1</v>
      </c>
      <c r="C500" s="2">
        <v>1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K500" s="3">
        <v>22.98</v>
      </c>
      <c r="L500" s="2">
        <v>2</v>
      </c>
    </row>
    <row r="501" spans="1:12" x14ac:dyDescent="0.2">
      <c r="A501" s="2" t="s">
        <v>235</v>
      </c>
      <c r="B501" s="2">
        <v>83</v>
      </c>
      <c r="C501" s="2">
        <v>13</v>
      </c>
      <c r="D501" s="2">
        <v>68</v>
      </c>
      <c r="E501" s="2">
        <v>2</v>
      </c>
      <c r="F501" s="2">
        <v>0</v>
      </c>
      <c r="G501" s="2">
        <v>0</v>
      </c>
      <c r="H501" s="2">
        <v>0</v>
      </c>
      <c r="K501" s="3">
        <v>1973.86</v>
      </c>
      <c r="L501" s="2">
        <v>2</v>
      </c>
    </row>
    <row r="502" spans="1:12" x14ac:dyDescent="0.2">
      <c r="A502" s="2" t="s">
        <v>540</v>
      </c>
      <c r="B502" s="2">
        <v>5</v>
      </c>
      <c r="C502" s="2">
        <v>5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K502" s="3">
        <v>249.9</v>
      </c>
      <c r="L502" s="2">
        <v>0</v>
      </c>
    </row>
    <row r="503" spans="1:12" x14ac:dyDescent="0.2">
      <c r="A503" s="2" t="s">
        <v>541</v>
      </c>
      <c r="B503" s="2">
        <v>5</v>
      </c>
      <c r="C503" s="2">
        <v>5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K503" s="3">
        <v>289.89999999999998</v>
      </c>
      <c r="L503" s="2">
        <v>0</v>
      </c>
    </row>
    <row r="504" spans="1:12" x14ac:dyDescent="0.2">
      <c r="A504" s="2" t="s">
        <v>542</v>
      </c>
      <c r="B504" s="2">
        <v>73</v>
      </c>
      <c r="C504" s="2">
        <v>73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K504" s="3">
        <v>3210.54</v>
      </c>
      <c r="L504" s="2">
        <v>1</v>
      </c>
    </row>
    <row r="505" spans="1:12" x14ac:dyDescent="0.2">
      <c r="A505" s="2" t="s">
        <v>543</v>
      </c>
      <c r="B505" s="2">
        <v>43</v>
      </c>
      <c r="C505" s="2">
        <v>43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K505" s="3">
        <v>3310.14</v>
      </c>
      <c r="L505" s="2">
        <v>0</v>
      </c>
    </row>
    <row r="506" spans="1:12" x14ac:dyDescent="0.2">
      <c r="A506" s="2" t="s">
        <v>544</v>
      </c>
      <c r="B506" s="2">
        <v>1</v>
      </c>
      <c r="C506" s="2">
        <v>1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K506" s="3">
        <v>85.98</v>
      </c>
      <c r="L506" s="2">
        <v>0</v>
      </c>
    </row>
    <row r="507" spans="1:12" x14ac:dyDescent="0.2">
      <c r="A507" s="2" t="s">
        <v>545</v>
      </c>
      <c r="B507" s="2">
        <v>10</v>
      </c>
      <c r="C507" s="2">
        <v>10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K507" s="3">
        <v>1249.8</v>
      </c>
      <c r="L507" s="2">
        <v>0</v>
      </c>
    </row>
    <row r="508" spans="1:12" x14ac:dyDescent="0.2">
      <c r="A508" s="2" t="s">
        <v>75</v>
      </c>
      <c r="B508" s="2">
        <v>47</v>
      </c>
      <c r="C508" s="2">
        <v>47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K508" s="3">
        <v>422.06</v>
      </c>
      <c r="L508" s="2">
        <v>14086</v>
      </c>
    </row>
    <row r="509" spans="1:12" x14ac:dyDescent="0.2">
      <c r="A509" s="2" t="s">
        <v>90</v>
      </c>
      <c r="B509" s="2">
        <v>52</v>
      </c>
      <c r="C509" s="2">
        <v>52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K509" s="3">
        <v>518.96</v>
      </c>
      <c r="L509" s="2">
        <v>7043</v>
      </c>
    </row>
    <row r="510" spans="1:12" x14ac:dyDescent="0.2">
      <c r="A510" s="2" t="s">
        <v>122</v>
      </c>
      <c r="B510" s="2">
        <v>57</v>
      </c>
      <c r="C510" s="2">
        <v>57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K510" s="3">
        <v>682.86</v>
      </c>
      <c r="L510" s="2">
        <v>3521</v>
      </c>
    </row>
    <row r="511" spans="1:12" x14ac:dyDescent="0.2">
      <c r="A511" s="2" t="s">
        <v>144</v>
      </c>
      <c r="B511" s="2">
        <v>33</v>
      </c>
      <c r="C511" s="2">
        <v>33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K511" s="3">
        <v>461.34</v>
      </c>
      <c r="L511" s="2">
        <v>2817</v>
      </c>
    </row>
    <row r="512" spans="1:12" x14ac:dyDescent="0.2">
      <c r="A512" s="2" t="s">
        <v>158</v>
      </c>
      <c r="B512" s="2">
        <v>37</v>
      </c>
      <c r="C512" s="2">
        <v>37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K512" s="3">
        <v>554.26</v>
      </c>
      <c r="L512" s="2">
        <v>2381</v>
      </c>
    </row>
    <row r="513" spans="1:12" x14ac:dyDescent="0.2">
      <c r="A513" s="2" t="s">
        <v>296</v>
      </c>
      <c r="B513" s="2">
        <v>20</v>
      </c>
      <c r="C513" s="2">
        <v>20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K513" s="3">
        <v>987.62</v>
      </c>
      <c r="L513" s="2">
        <v>500</v>
      </c>
    </row>
    <row r="514" spans="1:12" x14ac:dyDescent="0.2">
      <c r="A514" s="2" t="s">
        <v>303</v>
      </c>
      <c r="B514" s="2">
        <v>2</v>
      </c>
      <c r="C514" s="2">
        <v>2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K514" s="3">
        <v>149.96</v>
      </c>
      <c r="L514" s="2">
        <v>333</v>
      </c>
    </row>
    <row r="515" spans="1:12" x14ac:dyDescent="0.2">
      <c r="A515" s="2" t="s">
        <v>546</v>
      </c>
      <c r="B515" s="2">
        <v>1</v>
      </c>
      <c r="C515" s="2">
        <v>1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K515" s="3">
        <v>139.97999999999999</v>
      </c>
      <c r="L515" s="2">
        <v>166</v>
      </c>
    </row>
    <row r="516" spans="1:12" x14ac:dyDescent="0.2">
      <c r="A516" s="2" t="s">
        <v>547</v>
      </c>
      <c r="B516" s="2">
        <v>1</v>
      </c>
      <c r="C516" s="2">
        <v>1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K516" s="3">
        <v>24.98</v>
      </c>
      <c r="L516" s="2">
        <v>1209</v>
      </c>
    </row>
    <row r="517" spans="1:12" x14ac:dyDescent="0.2">
      <c r="A517" s="2" t="s">
        <v>548</v>
      </c>
      <c r="B517" s="2">
        <v>2</v>
      </c>
      <c r="C517" s="2">
        <v>2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K517" s="3">
        <v>59.96</v>
      </c>
      <c r="L517" s="2">
        <v>907</v>
      </c>
    </row>
    <row r="518" spans="1:12" x14ac:dyDescent="0.2">
      <c r="A518" s="2" t="s">
        <v>549</v>
      </c>
      <c r="B518" s="2">
        <v>2</v>
      </c>
      <c r="C518" s="2">
        <v>2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K518" s="3">
        <v>25.79</v>
      </c>
      <c r="L518" s="2">
        <v>4281</v>
      </c>
    </row>
    <row r="519" spans="1:12" x14ac:dyDescent="0.2">
      <c r="A519" s="2" t="s">
        <v>550</v>
      </c>
      <c r="B519" s="2">
        <v>1</v>
      </c>
      <c r="C519" s="2">
        <v>1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K519" s="3">
        <v>41.96</v>
      </c>
      <c r="L519" s="2">
        <v>1070</v>
      </c>
    </row>
    <row r="520" spans="1:12" x14ac:dyDescent="0.2">
      <c r="A520" s="2" t="s">
        <v>551</v>
      </c>
      <c r="B520" s="2">
        <v>1</v>
      </c>
      <c r="C520" s="2">
        <v>1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K520" s="3">
        <v>12.9</v>
      </c>
      <c r="L520" s="2">
        <v>4281</v>
      </c>
    </row>
    <row r="521" spans="1:12" x14ac:dyDescent="0.2">
      <c r="A521" s="2" t="s">
        <v>552</v>
      </c>
      <c r="B521" s="2">
        <v>13</v>
      </c>
      <c r="C521" s="2">
        <v>13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K521" s="3">
        <v>118.46</v>
      </c>
      <c r="L521" s="2">
        <v>10704</v>
      </c>
    </row>
  </sheetData>
  <autoFilter ref="A1:O1" xr:uid="{670C0D6A-F300-4E34-81D9-4A3ED9C10E42}">
    <sortState xmlns:xlrd2="http://schemas.microsoft.com/office/spreadsheetml/2017/richdata2" ref="A2:O4548">
      <sortCondition ref="A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BECC-443B-4CBA-8099-0526D8D34AE7}">
  <dimension ref="A1:O337"/>
  <sheetViews>
    <sheetView workbookViewId="0">
      <selection activeCell="I1" sqref="I1:J1048576"/>
    </sheetView>
  </sheetViews>
  <sheetFormatPr defaultRowHeight="11.25" x14ac:dyDescent="0.2"/>
  <cols>
    <col min="1" max="1" width="19.85546875" style="2" customWidth="1"/>
    <col min="2" max="8" width="8.140625" style="2" bestFit="1" customWidth="1"/>
    <col min="9" max="10" width="9.140625" style="2"/>
    <col min="11" max="11" width="10.85546875" style="2" bestFit="1" customWidth="1"/>
    <col min="12" max="12" width="8.140625" style="2" bestFit="1" customWidth="1"/>
    <col min="13" max="14" width="9.140625" style="2"/>
    <col min="15" max="15" width="15.42578125" style="2" customWidth="1"/>
    <col min="16" max="16384" width="9.1406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 t="s">
        <v>8</v>
      </c>
      <c r="L1" s="1" t="s">
        <v>9</v>
      </c>
      <c r="O1" s="1" t="s">
        <v>11</v>
      </c>
    </row>
    <row r="2" spans="1:15" x14ac:dyDescent="0.2">
      <c r="A2" s="2" t="s">
        <v>48</v>
      </c>
      <c r="B2" s="2">
        <v>15</v>
      </c>
      <c r="C2" s="2">
        <v>6</v>
      </c>
      <c r="D2" s="2">
        <v>9</v>
      </c>
      <c r="E2" s="2">
        <v>0</v>
      </c>
      <c r="F2" s="2">
        <v>0</v>
      </c>
      <c r="G2" s="2">
        <v>0</v>
      </c>
      <c r="H2" s="2">
        <v>0</v>
      </c>
      <c r="K2" s="3">
        <v>113.99</v>
      </c>
      <c r="L2" s="2">
        <v>4450</v>
      </c>
    </row>
    <row r="3" spans="1:15" x14ac:dyDescent="0.2">
      <c r="A3" s="2" t="s">
        <v>311</v>
      </c>
      <c r="B3" s="2">
        <v>5</v>
      </c>
      <c r="C3" s="2">
        <v>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K3" s="3">
        <v>39.9</v>
      </c>
      <c r="L3" s="2">
        <v>3034</v>
      </c>
    </row>
    <row r="4" spans="1:15" x14ac:dyDescent="0.2">
      <c r="A4" s="2" t="s">
        <v>54</v>
      </c>
      <c r="B4" s="2">
        <v>39</v>
      </c>
      <c r="C4" s="2">
        <v>6</v>
      </c>
      <c r="D4" s="2">
        <v>33</v>
      </c>
      <c r="E4" s="2">
        <v>0</v>
      </c>
      <c r="F4" s="2">
        <v>0</v>
      </c>
      <c r="G4" s="2">
        <v>0</v>
      </c>
      <c r="H4" s="2">
        <v>0</v>
      </c>
      <c r="K4" s="3">
        <v>286.51</v>
      </c>
      <c r="L4" s="2">
        <v>1223</v>
      </c>
    </row>
    <row r="5" spans="1:15" x14ac:dyDescent="0.2">
      <c r="A5" s="2" t="s">
        <v>59</v>
      </c>
      <c r="B5" s="2">
        <v>3</v>
      </c>
      <c r="C5" s="2">
        <v>0</v>
      </c>
      <c r="D5" s="2">
        <v>3</v>
      </c>
      <c r="E5" s="2">
        <v>0</v>
      </c>
      <c r="F5" s="2">
        <v>0</v>
      </c>
      <c r="G5" s="2">
        <v>0</v>
      </c>
      <c r="H5" s="2">
        <v>0</v>
      </c>
      <c r="K5" s="3">
        <v>23.64</v>
      </c>
      <c r="L5" s="2">
        <v>1390</v>
      </c>
    </row>
    <row r="6" spans="1:15" x14ac:dyDescent="0.2">
      <c r="A6" s="2" t="s">
        <v>177</v>
      </c>
      <c r="B6" s="2">
        <v>28</v>
      </c>
      <c r="C6" s="2">
        <v>20</v>
      </c>
      <c r="D6" s="2">
        <v>8</v>
      </c>
      <c r="E6" s="2">
        <v>0</v>
      </c>
      <c r="F6" s="2">
        <v>0</v>
      </c>
      <c r="G6" s="2">
        <v>0</v>
      </c>
      <c r="H6" s="2">
        <v>0</v>
      </c>
      <c r="K6" s="3">
        <v>414.46</v>
      </c>
      <c r="L6" s="2">
        <v>1409</v>
      </c>
    </row>
    <row r="7" spans="1:15" x14ac:dyDescent="0.2">
      <c r="A7" s="2" t="s">
        <v>67</v>
      </c>
      <c r="B7" s="2">
        <v>26</v>
      </c>
      <c r="C7" s="2">
        <v>8</v>
      </c>
      <c r="D7" s="2">
        <v>18</v>
      </c>
      <c r="E7" s="2">
        <v>0</v>
      </c>
      <c r="F7" s="2">
        <v>0</v>
      </c>
      <c r="G7" s="2">
        <v>0</v>
      </c>
      <c r="H7" s="2">
        <v>0</v>
      </c>
      <c r="K7" s="3">
        <v>217.48</v>
      </c>
      <c r="L7" s="2">
        <v>10305</v>
      </c>
    </row>
    <row r="8" spans="1:15" x14ac:dyDescent="0.2">
      <c r="A8" s="2" t="s">
        <v>50</v>
      </c>
      <c r="B8" s="2">
        <v>20</v>
      </c>
      <c r="C8" s="2">
        <v>19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K8" s="3">
        <v>144.6</v>
      </c>
      <c r="L8" s="2">
        <v>8059</v>
      </c>
    </row>
    <row r="9" spans="1:15" x14ac:dyDescent="0.2">
      <c r="A9" s="2" t="s">
        <v>70</v>
      </c>
      <c r="B9" s="2">
        <v>4</v>
      </c>
      <c r="C9" s="2">
        <v>0</v>
      </c>
      <c r="D9" s="2">
        <v>4</v>
      </c>
      <c r="E9" s="2">
        <v>0</v>
      </c>
      <c r="F9" s="2">
        <v>0</v>
      </c>
      <c r="G9" s="2">
        <v>0</v>
      </c>
      <c r="H9" s="2">
        <v>0</v>
      </c>
      <c r="K9" s="3">
        <v>35.92</v>
      </c>
      <c r="L9" s="2">
        <v>12766</v>
      </c>
    </row>
    <row r="10" spans="1:15" x14ac:dyDescent="0.2">
      <c r="A10" s="2" t="s">
        <v>176</v>
      </c>
      <c r="B10" s="2">
        <v>26</v>
      </c>
      <c r="C10" s="2">
        <v>9</v>
      </c>
      <c r="D10" s="2">
        <v>17</v>
      </c>
      <c r="E10" s="2">
        <v>0</v>
      </c>
      <c r="F10" s="2">
        <v>0</v>
      </c>
      <c r="G10" s="2">
        <v>0</v>
      </c>
      <c r="H10" s="2">
        <v>0</v>
      </c>
      <c r="K10" s="3">
        <v>391.91</v>
      </c>
      <c r="L10" s="2">
        <v>2444</v>
      </c>
    </row>
    <row r="11" spans="1:15" x14ac:dyDescent="0.2">
      <c r="A11" s="2" t="s">
        <v>120</v>
      </c>
      <c r="B11" s="2">
        <v>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K11" s="3">
        <v>6.98</v>
      </c>
      <c r="L11" s="2">
        <v>2531</v>
      </c>
    </row>
    <row r="12" spans="1:15" x14ac:dyDescent="0.2">
      <c r="A12" s="2" t="s">
        <v>121</v>
      </c>
      <c r="B12" s="2">
        <v>23</v>
      </c>
      <c r="C12" s="2">
        <v>8</v>
      </c>
      <c r="D12" s="2">
        <v>15</v>
      </c>
      <c r="E12" s="2">
        <v>0</v>
      </c>
      <c r="F12" s="2">
        <v>0</v>
      </c>
      <c r="G12" s="2">
        <v>0</v>
      </c>
      <c r="H12" s="2">
        <v>0</v>
      </c>
      <c r="K12" s="3">
        <v>271.54000000000002</v>
      </c>
      <c r="L12" s="2">
        <v>49856</v>
      </c>
    </row>
    <row r="13" spans="1:15" x14ac:dyDescent="0.2">
      <c r="A13" s="2" t="s">
        <v>316</v>
      </c>
      <c r="B13" s="2">
        <v>2</v>
      </c>
      <c r="C13" s="2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K13" s="3">
        <v>11.96</v>
      </c>
      <c r="L13" s="2">
        <v>17441</v>
      </c>
    </row>
    <row r="14" spans="1:15" x14ac:dyDescent="0.2">
      <c r="A14" s="2" t="s">
        <v>317</v>
      </c>
      <c r="B14" s="2">
        <v>3</v>
      </c>
      <c r="C14" s="2">
        <v>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K14" s="3">
        <v>41.94</v>
      </c>
      <c r="L14" s="2">
        <v>1345</v>
      </c>
    </row>
    <row r="15" spans="1:15" x14ac:dyDescent="0.2">
      <c r="A15" s="2" t="s">
        <v>319</v>
      </c>
      <c r="B15" s="2">
        <v>2</v>
      </c>
      <c r="C15" s="2">
        <v>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K15" s="3">
        <v>19.96</v>
      </c>
      <c r="L15" s="2">
        <v>318</v>
      </c>
    </row>
    <row r="16" spans="1:15" x14ac:dyDescent="0.2">
      <c r="A16" s="2" t="s">
        <v>73</v>
      </c>
      <c r="B16" s="2">
        <v>41</v>
      </c>
      <c r="C16" s="2">
        <v>15</v>
      </c>
      <c r="D16" s="2">
        <v>26</v>
      </c>
      <c r="E16" s="2">
        <v>0</v>
      </c>
      <c r="F16" s="2">
        <v>0</v>
      </c>
      <c r="G16" s="2">
        <v>0</v>
      </c>
      <c r="H16" s="2">
        <v>0</v>
      </c>
      <c r="K16" s="3">
        <v>368.18</v>
      </c>
      <c r="L16" s="2">
        <v>34881</v>
      </c>
    </row>
    <row r="17" spans="1:12" x14ac:dyDescent="0.2">
      <c r="A17" s="2" t="s">
        <v>124</v>
      </c>
      <c r="B17" s="2">
        <v>9</v>
      </c>
      <c r="C17" s="2">
        <v>6</v>
      </c>
      <c r="D17" s="2">
        <v>3</v>
      </c>
      <c r="E17" s="2">
        <v>0</v>
      </c>
      <c r="F17" s="2">
        <v>0</v>
      </c>
      <c r="G17" s="2">
        <v>0</v>
      </c>
      <c r="H17" s="2">
        <v>0</v>
      </c>
      <c r="K17" s="3">
        <v>107.82</v>
      </c>
      <c r="L17" s="2">
        <v>1827</v>
      </c>
    </row>
    <row r="18" spans="1:12" x14ac:dyDescent="0.2">
      <c r="A18" s="2" t="s">
        <v>166</v>
      </c>
      <c r="B18" s="2">
        <v>17</v>
      </c>
      <c r="C18" s="2">
        <v>3</v>
      </c>
      <c r="D18" s="2">
        <v>14</v>
      </c>
      <c r="E18" s="2">
        <v>0</v>
      </c>
      <c r="F18" s="2">
        <v>0</v>
      </c>
      <c r="G18" s="2">
        <v>0</v>
      </c>
      <c r="H18" s="2">
        <v>0</v>
      </c>
      <c r="K18" s="3">
        <v>252.7</v>
      </c>
      <c r="L18" s="2">
        <v>4246</v>
      </c>
    </row>
    <row r="19" spans="1:12" x14ac:dyDescent="0.2">
      <c r="A19" s="2" t="s">
        <v>87</v>
      </c>
      <c r="B19" s="2">
        <v>12</v>
      </c>
      <c r="C19" s="2">
        <v>2</v>
      </c>
      <c r="D19" s="2">
        <v>10</v>
      </c>
      <c r="E19" s="2">
        <v>0</v>
      </c>
      <c r="F19" s="2">
        <v>0</v>
      </c>
      <c r="G19" s="2">
        <v>0</v>
      </c>
      <c r="H19" s="2">
        <v>0</v>
      </c>
      <c r="K19" s="3">
        <v>109.78</v>
      </c>
      <c r="L19" s="2">
        <v>2867</v>
      </c>
    </row>
    <row r="20" spans="1:12" x14ac:dyDescent="0.2">
      <c r="A20" s="2" t="s">
        <v>140</v>
      </c>
      <c r="B20" s="2">
        <v>8</v>
      </c>
      <c r="C20" s="2">
        <v>1</v>
      </c>
      <c r="D20" s="2">
        <v>7</v>
      </c>
      <c r="E20" s="2">
        <v>0</v>
      </c>
      <c r="F20" s="2">
        <v>0</v>
      </c>
      <c r="G20" s="2">
        <v>0</v>
      </c>
      <c r="H20" s="2">
        <v>0</v>
      </c>
      <c r="K20" s="3">
        <v>114.19</v>
      </c>
      <c r="L20" s="2">
        <v>1847</v>
      </c>
    </row>
    <row r="21" spans="1:12" x14ac:dyDescent="0.2">
      <c r="A21" s="2" t="s">
        <v>131</v>
      </c>
      <c r="B21" s="2">
        <v>117</v>
      </c>
      <c r="C21" s="2">
        <v>51</v>
      </c>
      <c r="D21" s="2">
        <v>66</v>
      </c>
      <c r="E21" s="2">
        <v>0</v>
      </c>
      <c r="F21" s="2">
        <v>0</v>
      </c>
      <c r="G21" s="2">
        <v>0</v>
      </c>
      <c r="H21" s="2">
        <v>0</v>
      </c>
      <c r="K21" s="3">
        <v>1170.21</v>
      </c>
      <c r="L21" s="2">
        <v>279</v>
      </c>
    </row>
    <row r="22" spans="1:12" x14ac:dyDescent="0.2">
      <c r="A22" s="2" t="s">
        <v>116</v>
      </c>
      <c r="B22" s="2">
        <v>53</v>
      </c>
      <c r="C22" s="2">
        <v>18</v>
      </c>
      <c r="D22" s="2">
        <v>35</v>
      </c>
      <c r="E22" s="2">
        <v>0</v>
      </c>
      <c r="F22" s="2">
        <v>0</v>
      </c>
      <c r="G22" s="2">
        <v>0</v>
      </c>
      <c r="H22" s="2">
        <v>0</v>
      </c>
      <c r="K22" s="3">
        <v>517.94000000000005</v>
      </c>
      <c r="L22" s="2">
        <v>3739</v>
      </c>
    </row>
    <row r="23" spans="1:12" x14ac:dyDescent="0.2">
      <c r="A23" s="2" t="s">
        <v>142</v>
      </c>
      <c r="B23" s="2">
        <v>35</v>
      </c>
      <c r="C23" s="2">
        <v>7</v>
      </c>
      <c r="D23" s="2">
        <v>28</v>
      </c>
      <c r="E23" s="2">
        <v>0</v>
      </c>
      <c r="F23" s="2">
        <v>0</v>
      </c>
      <c r="G23" s="2">
        <v>0</v>
      </c>
      <c r="H23" s="2">
        <v>0</v>
      </c>
      <c r="K23" s="3">
        <v>428.52</v>
      </c>
      <c r="L23" s="2">
        <v>1877</v>
      </c>
    </row>
    <row r="24" spans="1:12" x14ac:dyDescent="0.2">
      <c r="A24" s="2" t="s">
        <v>218</v>
      </c>
      <c r="B24" s="2">
        <v>65</v>
      </c>
      <c r="C24" s="2">
        <v>22</v>
      </c>
      <c r="D24" s="2">
        <v>43</v>
      </c>
      <c r="E24" s="2">
        <v>0</v>
      </c>
      <c r="F24" s="2">
        <v>0</v>
      </c>
      <c r="G24" s="2">
        <v>0</v>
      </c>
      <c r="H24" s="2">
        <v>0</v>
      </c>
      <c r="K24" s="3">
        <v>977.02</v>
      </c>
      <c r="L24" s="2">
        <v>783</v>
      </c>
    </row>
    <row r="25" spans="1:12" x14ac:dyDescent="0.2">
      <c r="A25" s="2" t="s">
        <v>191</v>
      </c>
      <c r="B25" s="2">
        <v>44</v>
      </c>
      <c r="C25" s="2">
        <v>20</v>
      </c>
      <c r="D25" s="2">
        <v>24</v>
      </c>
      <c r="E25" s="2">
        <v>0</v>
      </c>
      <c r="F25" s="2">
        <v>0</v>
      </c>
      <c r="G25" s="2">
        <v>0</v>
      </c>
      <c r="H25" s="2">
        <v>0</v>
      </c>
      <c r="K25" s="3">
        <v>822.42</v>
      </c>
      <c r="L25" s="2">
        <v>551</v>
      </c>
    </row>
    <row r="26" spans="1:12" x14ac:dyDescent="0.2">
      <c r="A26" s="2" t="s">
        <v>98</v>
      </c>
      <c r="B26" s="2">
        <v>24</v>
      </c>
      <c r="C26" s="2">
        <v>2</v>
      </c>
      <c r="D26" s="2">
        <v>22</v>
      </c>
      <c r="E26" s="2">
        <v>0</v>
      </c>
      <c r="F26" s="2">
        <v>0</v>
      </c>
      <c r="G26" s="2">
        <v>0</v>
      </c>
      <c r="H26" s="2">
        <v>0</v>
      </c>
      <c r="K26" s="3">
        <v>207.94</v>
      </c>
      <c r="L26" s="2">
        <v>3015</v>
      </c>
    </row>
    <row r="27" spans="1:12" x14ac:dyDescent="0.2">
      <c r="A27" s="2" t="s">
        <v>149</v>
      </c>
      <c r="B27" s="2">
        <v>27</v>
      </c>
      <c r="C27" s="2">
        <v>23</v>
      </c>
      <c r="D27" s="2">
        <v>4</v>
      </c>
      <c r="E27" s="2">
        <v>0</v>
      </c>
      <c r="F27" s="2">
        <v>0</v>
      </c>
      <c r="G27" s="2">
        <v>0</v>
      </c>
      <c r="H27" s="2">
        <v>0</v>
      </c>
      <c r="K27" s="3">
        <v>377.46</v>
      </c>
      <c r="L27" s="2">
        <v>3628</v>
      </c>
    </row>
    <row r="28" spans="1:12" x14ac:dyDescent="0.2">
      <c r="A28" s="2" t="s">
        <v>170</v>
      </c>
      <c r="B28" s="2">
        <v>23</v>
      </c>
      <c r="C28" s="2">
        <v>3</v>
      </c>
      <c r="D28" s="2">
        <v>20</v>
      </c>
      <c r="E28" s="2">
        <v>0</v>
      </c>
      <c r="F28" s="2">
        <v>0</v>
      </c>
      <c r="G28" s="2">
        <v>0</v>
      </c>
      <c r="H28" s="2">
        <v>0</v>
      </c>
      <c r="K28" s="3">
        <v>373.51</v>
      </c>
      <c r="L28" s="2">
        <v>1762</v>
      </c>
    </row>
    <row r="29" spans="1:12" x14ac:dyDescent="0.2">
      <c r="A29" s="2" t="s">
        <v>150</v>
      </c>
      <c r="B29" s="2">
        <v>93</v>
      </c>
      <c r="C29" s="2">
        <v>24</v>
      </c>
      <c r="D29" s="2">
        <v>69</v>
      </c>
      <c r="E29" s="2">
        <v>0</v>
      </c>
      <c r="F29" s="2">
        <v>0</v>
      </c>
      <c r="G29" s="2">
        <v>0</v>
      </c>
      <c r="H29" s="2">
        <v>0</v>
      </c>
      <c r="K29" s="3">
        <v>1133.04</v>
      </c>
      <c r="L29" s="2">
        <v>7802</v>
      </c>
    </row>
    <row r="30" spans="1:12" x14ac:dyDescent="0.2">
      <c r="A30" s="2" t="s">
        <v>138</v>
      </c>
      <c r="B30" s="2">
        <v>137</v>
      </c>
      <c r="C30" s="2">
        <v>7</v>
      </c>
      <c r="D30" s="2">
        <v>130</v>
      </c>
      <c r="E30" s="2">
        <v>0</v>
      </c>
      <c r="F30" s="2">
        <v>0</v>
      </c>
      <c r="G30" s="2">
        <v>0</v>
      </c>
      <c r="H30" s="2">
        <v>0</v>
      </c>
      <c r="K30" s="3">
        <v>1920.55</v>
      </c>
      <c r="L30" s="2">
        <v>198</v>
      </c>
    </row>
    <row r="31" spans="1:12" x14ac:dyDescent="0.2">
      <c r="A31" s="2" t="s">
        <v>83</v>
      </c>
      <c r="B31" s="2">
        <v>66</v>
      </c>
      <c r="C31" s="2">
        <v>27</v>
      </c>
      <c r="D31" s="2">
        <v>39</v>
      </c>
      <c r="E31" s="2">
        <v>0</v>
      </c>
      <c r="F31" s="2">
        <v>0</v>
      </c>
      <c r="G31" s="2">
        <v>0</v>
      </c>
      <c r="H31" s="2">
        <v>0</v>
      </c>
      <c r="K31" s="3">
        <v>658.68</v>
      </c>
      <c r="L31" s="2">
        <v>4763</v>
      </c>
    </row>
    <row r="32" spans="1:12" x14ac:dyDescent="0.2">
      <c r="A32" s="2" t="s">
        <v>163</v>
      </c>
      <c r="B32" s="2">
        <v>15</v>
      </c>
      <c r="C32" s="2">
        <v>1</v>
      </c>
      <c r="D32" s="2">
        <v>14</v>
      </c>
      <c r="E32" s="2">
        <v>0</v>
      </c>
      <c r="F32" s="2">
        <v>0</v>
      </c>
      <c r="G32" s="2">
        <v>0</v>
      </c>
      <c r="H32" s="2">
        <v>0</v>
      </c>
      <c r="K32" s="3">
        <v>239.7</v>
      </c>
      <c r="L32" s="2">
        <v>1746</v>
      </c>
    </row>
    <row r="33" spans="1:12" x14ac:dyDescent="0.2">
      <c r="A33" s="2" t="s">
        <v>53</v>
      </c>
      <c r="B33" s="2">
        <v>75</v>
      </c>
      <c r="C33" s="2">
        <v>19</v>
      </c>
      <c r="D33" s="2">
        <v>56</v>
      </c>
      <c r="E33" s="2">
        <v>0</v>
      </c>
      <c r="F33" s="2">
        <v>0</v>
      </c>
      <c r="G33" s="2">
        <v>0</v>
      </c>
      <c r="H33" s="2">
        <v>0</v>
      </c>
      <c r="K33" s="3">
        <v>583.71</v>
      </c>
      <c r="L33" s="2">
        <v>3811</v>
      </c>
    </row>
    <row r="34" spans="1:12" x14ac:dyDescent="0.2">
      <c r="A34" s="2" t="s">
        <v>100</v>
      </c>
      <c r="B34" s="2">
        <v>96</v>
      </c>
      <c r="C34" s="2">
        <v>15</v>
      </c>
      <c r="D34" s="2">
        <v>81</v>
      </c>
      <c r="E34" s="2">
        <v>0</v>
      </c>
      <c r="F34" s="2">
        <v>0</v>
      </c>
      <c r="G34" s="2">
        <v>0</v>
      </c>
      <c r="H34" s="2">
        <v>0</v>
      </c>
      <c r="K34" s="3">
        <v>1044.1500000000001</v>
      </c>
      <c r="L34" s="2">
        <v>4695</v>
      </c>
    </row>
    <row r="35" spans="1:12" x14ac:dyDescent="0.2">
      <c r="A35" s="2" t="s">
        <v>273</v>
      </c>
      <c r="B35" s="2">
        <v>32</v>
      </c>
      <c r="C35" s="2">
        <v>6</v>
      </c>
      <c r="D35" s="2">
        <v>26</v>
      </c>
      <c r="E35" s="2">
        <v>0</v>
      </c>
      <c r="F35" s="2">
        <v>0</v>
      </c>
      <c r="G35" s="2">
        <v>0</v>
      </c>
      <c r="H35" s="2">
        <v>0</v>
      </c>
      <c r="K35" s="3">
        <v>1153.3599999999999</v>
      </c>
      <c r="L35" s="2">
        <v>485</v>
      </c>
    </row>
    <row r="36" spans="1:12" x14ac:dyDescent="0.2">
      <c r="A36" s="2" t="s">
        <v>41</v>
      </c>
      <c r="B36" s="2">
        <v>80</v>
      </c>
      <c r="C36" s="2">
        <v>12</v>
      </c>
      <c r="D36" s="2">
        <v>68</v>
      </c>
      <c r="E36" s="2">
        <v>0</v>
      </c>
      <c r="F36" s="2">
        <v>0</v>
      </c>
      <c r="G36" s="2">
        <v>0</v>
      </c>
      <c r="H36" s="2">
        <v>0</v>
      </c>
      <c r="K36" s="3">
        <v>548.4</v>
      </c>
      <c r="L36" s="2">
        <v>1687</v>
      </c>
    </row>
    <row r="37" spans="1:12" x14ac:dyDescent="0.2">
      <c r="A37" s="2" t="s">
        <v>105</v>
      </c>
      <c r="B37" s="2">
        <v>31</v>
      </c>
      <c r="C37" s="2">
        <v>10</v>
      </c>
      <c r="D37" s="2">
        <v>21</v>
      </c>
      <c r="E37" s="2">
        <v>0</v>
      </c>
      <c r="F37" s="2">
        <v>0</v>
      </c>
      <c r="G37" s="2">
        <v>0</v>
      </c>
      <c r="H37" s="2">
        <v>0</v>
      </c>
      <c r="K37" s="3">
        <v>346.79</v>
      </c>
      <c r="L37" s="2">
        <v>6622</v>
      </c>
    </row>
    <row r="38" spans="1:12" x14ac:dyDescent="0.2">
      <c r="A38" s="2" t="s">
        <v>175</v>
      </c>
      <c r="B38" s="2">
        <v>26</v>
      </c>
      <c r="C38" s="2">
        <v>6</v>
      </c>
      <c r="D38" s="2">
        <v>20</v>
      </c>
      <c r="E38" s="2">
        <v>0</v>
      </c>
      <c r="F38" s="2">
        <v>0</v>
      </c>
      <c r="G38" s="2">
        <v>0</v>
      </c>
      <c r="H38" s="2">
        <v>0</v>
      </c>
      <c r="K38" s="3">
        <v>389.52</v>
      </c>
      <c r="L38" s="2">
        <v>3668</v>
      </c>
    </row>
    <row r="39" spans="1:12" x14ac:dyDescent="0.2">
      <c r="A39" s="2" t="s">
        <v>78</v>
      </c>
      <c r="B39" s="2">
        <v>6</v>
      </c>
      <c r="C39" s="2">
        <v>1</v>
      </c>
      <c r="D39" s="2">
        <v>5</v>
      </c>
      <c r="E39" s="2">
        <v>0</v>
      </c>
      <c r="F39" s="2">
        <v>0</v>
      </c>
      <c r="G39" s="2">
        <v>0</v>
      </c>
      <c r="H39" s="2">
        <v>0</v>
      </c>
      <c r="K39" s="3">
        <v>48.98</v>
      </c>
      <c r="L39" s="2">
        <v>3877</v>
      </c>
    </row>
    <row r="40" spans="1:12" x14ac:dyDescent="0.2">
      <c r="A40" s="2" t="s">
        <v>79</v>
      </c>
      <c r="B40" s="2">
        <v>6</v>
      </c>
      <c r="C40" s="2">
        <v>3</v>
      </c>
      <c r="D40" s="2">
        <v>3</v>
      </c>
      <c r="E40" s="2">
        <v>0</v>
      </c>
      <c r="F40" s="2">
        <v>0</v>
      </c>
      <c r="G40" s="2">
        <v>0</v>
      </c>
      <c r="H40" s="2">
        <v>0</v>
      </c>
      <c r="K40" s="3">
        <v>57.46</v>
      </c>
      <c r="L40" s="2">
        <v>9864</v>
      </c>
    </row>
    <row r="41" spans="1:12" x14ac:dyDescent="0.2">
      <c r="A41" s="2" t="s">
        <v>92</v>
      </c>
      <c r="B41" s="2">
        <v>10</v>
      </c>
      <c r="C41" s="2">
        <v>6</v>
      </c>
      <c r="D41" s="2">
        <v>4</v>
      </c>
      <c r="E41" s="2">
        <v>0</v>
      </c>
      <c r="F41" s="2">
        <v>0</v>
      </c>
      <c r="G41" s="2">
        <v>0</v>
      </c>
      <c r="H41" s="2">
        <v>0</v>
      </c>
      <c r="K41" s="3">
        <v>104.8</v>
      </c>
      <c r="L41" s="2">
        <v>2274</v>
      </c>
    </row>
    <row r="42" spans="1:12" x14ac:dyDescent="0.2">
      <c r="A42" s="2" t="s">
        <v>84</v>
      </c>
      <c r="B42" s="2">
        <v>78</v>
      </c>
      <c r="C42" s="2">
        <v>11</v>
      </c>
      <c r="D42" s="2">
        <v>67</v>
      </c>
      <c r="E42" s="2">
        <v>0</v>
      </c>
      <c r="F42" s="2">
        <v>0</v>
      </c>
      <c r="G42" s="2">
        <v>0</v>
      </c>
      <c r="H42" s="2">
        <v>0</v>
      </c>
      <c r="K42" s="3">
        <v>778.05</v>
      </c>
      <c r="L42" s="2">
        <v>22546</v>
      </c>
    </row>
    <row r="43" spans="1:12" x14ac:dyDescent="0.2">
      <c r="A43" s="2" t="s">
        <v>272</v>
      </c>
      <c r="B43" s="2">
        <v>30</v>
      </c>
      <c r="C43" s="2">
        <v>7</v>
      </c>
      <c r="D43" s="2">
        <v>23</v>
      </c>
      <c r="E43" s="2">
        <v>0</v>
      </c>
      <c r="F43" s="2">
        <v>0</v>
      </c>
      <c r="G43" s="2">
        <v>0</v>
      </c>
      <c r="H43" s="2">
        <v>0</v>
      </c>
      <c r="K43" s="3">
        <v>1051.4000000000001</v>
      </c>
      <c r="L43" s="2">
        <v>576</v>
      </c>
    </row>
    <row r="44" spans="1:12" x14ac:dyDescent="0.2">
      <c r="A44" s="2" t="s">
        <v>229</v>
      </c>
      <c r="B44" s="2">
        <v>248</v>
      </c>
      <c r="C44" s="2">
        <v>35</v>
      </c>
      <c r="D44" s="2">
        <v>213</v>
      </c>
      <c r="E44" s="2">
        <v>0</v>
      </c>
      <c r="F44" s="2">
        <v>0</v>
      </c>
      <c r="G44" s="2">
        <v>0</v>
      </c>
      <c r="H44" s="2">
        <v>0</v>
      </c>
      <c r="K44" s="3">
        <v>5821.61</v>
      </c>
      <c r="L44" s="2">
        <v>5368</v>
      </c>
    </row>
    <row r="45" spans="1:12" x14ac:dyDescent="0.2">
      <c r="A45" s="2" t="s">
        <v>66</v>
      </c>
      <c r="B45" s="2">
        <v>1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K45" s="3">
        <v>7.98</v>
      </c>
      <c r="L45" s="2">
        <v>6010</v>
      </c>
    </row>
    <row r="46" spans="1:12" x14ac:dyDescent="0.2">
      <c r="A46" s="2" t="s">
        <v>91</v>
      </c>
      <c r="B46" s="2">
        <v>200</v>
      </c>
      <c r="C46" s="2">
        <v>31</v>
      </c>
      <c r="D46" s="2">
        <v>169</v>
      </c>
      <c r="E46" s="2">
        <v>0</v>
      </c>
      <c r="F46" s="2">
        <v>0</v>
      </c>
      <c r="G46" s="2">
        <v>0</v>
      </c>
      <c r="H46" s="2">
        <v>0</v>
      </c>
      <c r="K46" s="3">
        <v>1748.43</v>
      </c>
      <c r="L46" s="2">
        <v>60</v>
      </c>
    </row>
    <row r="47" spans="1:12" x14ac:dyDescent="0.2">
      <c r="A47" s="2" t="s">
        <v>146</v>
      </c>
      <c r="B47" s="2">
        <v>1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K47" s="3">
        <v>13.98</v>
      </c>
      <c r="L47" s="2">
        <v>1</v>
      </c>
    </row>
    <row r="48" spans="1:12" x14ac:dyDescent="0.2">
      <c r="A48" s="2" t="s">
        <v>126</v>
      </c>
      <c r="B48" s="2">
        <v>18</v>
      </c>
      <c r="C48" s="2">
        <v>17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K48" s="3">
        <v>182.96</v>
      </c>
      <c r="L48" s="2">
        <v>1378</v>
      </c>
    </row>
    <row r="49" spans="1:12" x14ac:dyDescent="0.2">
      <c r="A49" s="2" t="s">
        <v>208</v>
      </c>
      <c r="B49" s="2">
        <v>60</v>
      </c>
      <c r="C49" s="2">
        <v>16</v>
      </c>
      <c r="D49" s="2">
        <v>44</v>
      </c>
      <c r="E49" s="2">
        <v>0</v>
      </c>
      <c r="F49" s="2">
        <v>0</v>
      </c>
      <c r="G49" s="2">
        <v>0</v>
      </c>
      <c r="H49" s="2">
        <v>0</v>
      </c>
      <c r="K49" s="3">
        <v>1415.8</v>
      </c>
      <c r="L49" s="2">
        <v>291</v>
      </c>
    </row>
    <row r="50" spans="1:12" x14ac:dyDescent="0.2">
      <c r="A50" s="2" t="s">
        <v>227</v>
      </c>
      <c r="B50" s="2">
        <v>91</v>
      </c>
      <c r="C50" s="2">
        <v>10</v>
      </c>
      <c r="D50" s="2">
        <v>79</v>
      </c>
      <c r="E50" s="2">
        <v>0</v>
      </c>
      <c r="F50" s="2">
        <v>0</v>
      </c>
      <c r="G50" s="2">
        <v>0</v>
      </c>
      <c r="H50" s="2">
        <v>0</v>
      </c>
      <c r="K50" s="3">
        <v>1827.57</v>
      </c>
      <c r="L50" s="2">
        <v>6927</v>
      </c>
    </row>
    <row r="51" spans="1:12" x14ac:dyDescent="0.2">
      <c r="A51" s="2" t="s">
        <v>327</v>
      </c>
      <c r="B51" s="2">
        <v>1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K51" s="3">
        <v>7.98</v>
      </c>
      <c r="L51" s="2">
        <v>0</v>
      </c>
    </row>
    <row r="52" spans="1:12" x14ac:dyDescent="0.2">
      <c r="A52" s="2" t="s">
        <v>56</v>
      </c>
      <c r="B52" s="2">
        <v>14</v>
      </c>
      <c r="C52" s="2">
        <v>14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K52" s="3">
        <v>114.92</v>
      </c>
      <c r="L52" s="2">
        <v>4074</v>
      </c>
    </row>
    <row r="53" spans="1:12" x14ac:dyDescent="0.2">
      <c r="A53" s="2" t="s">
        <v>74</v>
      </c>
      <c r="B53" s="2">
        <v>7</v>
      </c>
      <c r="C53" s="2">
        <v>0</v>
      </c>
      <c r="D53" s="2">
        <v>7</v>
      </c>
      <c r="E53" s="2">
        <v>0</v>
      </c>
      <c r="F53" s="2">
        <v>0</v>
      </c>
      <c r="G53" s="2">
        <v>0</v>
      </c>
      <c r="H53" s="2">
        <v>0</v>
      </c>
      <c r="K53" s="3">
        <v>62.86</v>
      </c>
      <c r="L53" s="2">
        <v>6678</v>
      </c>
    </row>
    <row r="54" spans="1:12" x14ac:dyDescent="0.2">
      <c r="A54" s="2" t="s">
        <v>113</v>
      </c>
      <c r="B54" s="2">
        <v>33</v>
      </c>
      <c r="C54" s="2">
        <v>4</v>
      </c>
      <c r="D54" s="2">
        <v>29</v>
      </c>
      <c r="E54" s="2">
        <v>0</v>
      </c>
      <c r="F54" s="2">
        <v>0</v>
      </c>
      <c r="G54" s="2">
        <v>0</v>
      </c>
      <c r="H54" s="2">
        <v>0</v>
      </c>
      <c r="K54" s="3">
        <v>392.34</v>
      </c>
      <c r="L54" s="2">
        <v>6113</v>
      </c>
    </row>
    <row r="55" spans="1:12" x14ac:dyDescent="0.2">
      <c r="A55" s="2" t="s">
        <v>60</v>
      </c>
      <c r="B55" s="2">
        <v>13</v>
      </c>
      <c r="C55" s="2">
        <v>3</v>
      </c>
      <c r="D55" s="2">
        <v>10</v>
      </c>
      <c r="E55" s="2">
        <v>0</v>
      </c>
      <c r="F55" s="2">
        <v>0</v>
      </c>
      <c r="G55" s="2">
        <v>0</v>
      </c>
      <c r="H55" s="2">
        <v>0</v>
      </c>
      <c r="K55" s="3">
        <v>103.74</v>
      </c>
      <c r="L55" s="2">
        <v>18541</v>
      </c>
    </row>
    <row r="56" spans="1:12" x14ac:dyDescent="0.2">
      <c r="A56" s="2" t="s">
        <v>248</v>
      </c>
      <c r="B56" s="2">
        <v>1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K56" s="3">
        <v>27.98</v>
      </c>
      <c r="L56" s="2">
        <v>452</v>
      </c>
    </row>
    <row r="57" spans="1:12" x14ac:dyDescent="0.2">
      <c r="A57" s="2" t="s">
        <v>205</v>
      </c>
      <c r="B57" s="2">
        <v>14</v>
      </c>
      <c r="C57" s="2">
        <v>1</v>
      </c>
      <c r="D57" s="2">
        <v>13</v>
      </c>
      <c r="E57" s="2">
        <v>0</v>
      </c>
      <c r="F57" s="2">
        <v>0</v>
      </c>
      <c r="G57" s="2">
        <v>0</v>
      </c>
      <c r="H57" s="2">
        <v>0</v>
      </c>
      <c r="K57" s="3">
        <v>293.72000000000003</v>
      </c>
      <c r="L57" s="2">
        <v>243</v>
      </c>
    </row>
    <row r="58" spans="1:12" x14ac:dyDescent="0.2">
      <c r="A58" s="2" t="s">
        <v>192</v>
      </c>
      <c r="B58" s="2">
        <v>82</v>
      </c>
      <c r="C58" s="2">
        <v>22</v>
      </c>
      <c r="D58" s="2">
        <v>60</v>
      </c>
      <c r="E58" s="2">
        <v>0</v>
      </c>
      <c r="F58" s="2">
        <v>0</v>
      </c>
      <c r="G58" s="2">
        <v>0</v>
      </c>
      <c r="H58" s="2">
        <v>0</v>
      </c>
      <c r="K58" s="3">
        <v>1514.44</v>
      </c>
      <c r="L58" s="2">
        <v>817</v>
      </c>
    </row>
    <row r="59" spans="1:12" x14ac:dyDescent="0.2">
      <c r="A59" s="2" t="s">
        <v>71</v>
      </c>
      <c r="B59" s="2">
        <v>133</v>
      </c>
      <c r="C59" s="2">
        <v>32</v>
      </c>
      <c r="D59" s="2">
        <v>101</v>
      </c>
      <c r="E59" s="2">
        <v>0</v>
      </c>
      <c r="F59" s="2">
        <v>0</v>
      </c>
      <c r="G59" s="2">
        <v>0</v>
      </c>
      <c r="H59" s="2">
        <v>0</v>
      </c>
      <c r="K59" s="3">
        <v>943.38</v>
      </c>
      <c r="L59" s="2">
        <v>50946</v>
      </c>
    </row>
    <row r="60" spans="1:12" x14ac:dyDescent="0.2">
      <c r="A60" s="2" t="s">
        <v>157</v>
      </c>
      <c r="B60" s="2">
        <v>72</v>
      </c>
      <c r="C60" s="2">
        <v>24</v>
      </c>
      <c r="D60" s="2">
        <v>48</v>
      </c>
      <c r="E60" s="2">
        <v>0</v>
      </c>
      <c r="F60" s="2">
        <v>0</v>
      </c>
      <c r="G60" s="2">
        <v>0</v>
      </c>
      <c r="H60" s="2">
        <v>0</v>
      </c>
      <c r="K60" s="3">
        <v>712.56</v>
      </c>
      <c r="L60" s="2">
        <v>1336</v>
      </c>
    </row>
    <row r="61" spans="1:12" x14ac:dyDescent="0.2">
      <c r="A61" s="2" t="s">
        <v>240</v>
      </c>
      <c r="B61" s="2">
        <v>7</v>
      </c>
      <c r="C61" s="2">
        <v>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K61" s="3">
        <v>176.58</v>
      </c>
      <c r="L61" s="2">
        <v>712</v>
      </c>
    </row>
    <row r="62" spans="1:12" x14ac:dyDescent="0.2">
      <c r="A62" s="2" t="s">
        <v>331</v>
      </c>
      <c r="B62" s="2">
        <v>2</v>
      </c>
      <c r="C62" s="2">
        <v>2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K62" s="3">
        <v>23.96</v>
      </c>
      <c r="L62" s="2">
        <v>1447</v>
      </c>
    </row>
    <row r="63" spans="1:12" x14ac:dyDescent="0.2">
      <c r="A63" s="2" t="s">
        <v>332</v>
      </c>
      <c r="B63" s="2">
        <v>3</v>
      </c>
      <c r="C63" s="2">
        <v>3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K63" s="3">
        <v>17.940000000000001</v>
      </c>
      <c r="L63" s="2">
        <v>8957</v>
      </c>
    </row>
    <row r="64" spans="1:12" x14ac:dyDescent="0.2">
      <c r="A64" s="2" t="s">
        <v>95</v>
      </c>
      <c r="B64" s="2">
        <v>38</v>
      </c>
      <c r="C64" s="2">
        <v>11</v>
      </c>
      <c r="D64" s="2">
        <v>27</v>
      </c>
      <c r="E64" s="2">
        <v>0</v>
      </c>
      <c r="F64" s="2">
        <v>0</v>
      </c>
      <c r="G64" s="2">
        <v>0</v>
      </c>
      <c r="H64" s="2">
        <v>0</v>
      </c>
      <c r="K64" s="3">
        <v>546.24</v>
      </c>
      <c r="L64" s="2">
        <v>6980</v>
      </c>
    </row>
    <row r="65" spans="1:12" x14ac:dyDescent="0.2">
      <c r="A65" s="2" t="s">
        <v>40</v>
      </c>
      <c r="B65" s="2">
        <v>14</v>
      </c>
      <c r="C65" s="2">
        <v>14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K65" s="3">
        <v>102.13</v>
      </c>
      <c r="L65" s="2">
        <v>10150</v>
      </c>
    </row>
    <row r="66" spans="1:12" x14ac:dyDescent="0.2">
      <c r="A66" s="2" t="s">
        <v>123</v>
      </c>
      <c r="B66" s="2">
        <v>38</v>
      </c>
      <c r="C66" s="2">
        <v>16</v>
      </c>
      <c r="D66" s="2">
        <v>22</v>
      </c>
      <c r="E66" s="2">
        <v>0</v>
      </c>
      <c r="F66" s="2">
        <v>0</v>
      </c>
      <c r="G66" s="2">
        <v>0</v>
      </c>
      <c r="H66" s="2">
        <v>0</v>
      </c>
      <c r="K66" s="3">
        <v>455.24</v>
      </c>
      <c r="L66" s="2">
        <v>1729</v>
      </c>
    </row>
    <row r="67" spans="1:12" x14ac:dyDescent="0.2">
      <c r="A67" s="2" t="s">
        <v>280</v>
      </c>
      <c r="B67" s="2">
        <v>7</v>
      </c>
      <c r="C67" s="2">
        <v>3</v>
      </c>
      <c r="D67" s="2">
        <v>4</v>
      </c>
      <c r="E67" s="2">
        <v>0</v>
      </c>
      <c r="F67" s="2">
        <v>0</v>
      </c>
      <c r="G67" s="2">
        <v>0</v>
      </c>
      <c r="H67" s="2">
        <v>0</v>
      </c>
      <c r="K67" s="3">
        <v>265.86</v>
      </c>
      <c r="L67" s="2">
        <v>213</v>
      </c>
    </row>
    <row r="68" spans="1:12" x14ac:dyDescent="0.2">
      <c r="A68" s="2" t="s">
        <v>292</v>
      </c>
      <c r="B68" s="2">
        <v>2</v>
      </c>
      <c r="C68" s="2">
        <v>2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K68" s="3">
        <v>95.96</v>
      </c>
      <c r="L68" s="2">
        <v>431</v>
      </c>
    </row>
    <row r="69" spans="1:12" x14ac:dyDescent="0.2">
      <c r="A69" s="2" t="s">
        <v>297</v>
      </c>
      <c r="B69" s="2">
        <v>5</v>
      </c>
      <c r="C69" s="2">
        <v>5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K69" s="3">
        <v>365.9</v>
      </c>
      <c r="L69" s="2">
        <v>231</v>
      </c>
    </row>
    <row r="70" spans="1:12" x14ac:dyDescent="0.2">
      <c r="A70" s="2" t="s">
        <v>245</v>
      </c>
      <c r="B70" s="2">
        <v>1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K70" s="3">
        <v>25.98</v>
      </c>
      <c r="L70" s="2">
        <v>870</v>
      </c>
    </row>
    <row r="71" spans="1:12" x14ac:dyDescent="0.2">
      <c r="A71" s="2" t="s">
        <v>339</v>
      </c>
      <c r="B71" s="2">
        <v>23</v>
      </c>
      <c r="C71" s="2">
        <v>4</v>
      </c>
      <c r="D71" s="2">
        <v>19</v>
      </c>
      <c r="E71" s="2">
        <v>0</v>
      </c>
      <c r="F71" s="2">
        <v>0</v>
      </c>
      <c r="G71" s="2">
        <v>0</v>
      </c>
      <c r="H71" s="2">
        <v>0</v>
      </c>
      <c r="K71" s="3">
        <v>293.64999999999998</v>
      </c>
      <c r="L71" s="2">
        <v>1350</v>
      </c>
    </row>
    <row r="72" spans="1:12" x14ac:dyDescent="0.2">
      <c r="A72" s="2" t="s">
        <v>164</v>
      </c>
      <c r="B72" s="2">
        <v>23</v>
      </c>
      <c r="C72" s="2">
        <v>20</v>
      </c>
      <c r="D72" s="2">
        <v>3</v>
      </c>
      <c r="E72" s="2">
        <v>0</v>
      </c>
      <c r="F72" s="2">
        <v>0</v>
      </c>
      <c r="G72" s="2">
        <v>0</v>
      </c>
      <c r="H72" s="2">
        <v>0</v>
      </c>
      <c r="K72" s="3">
        <v>333.54</v>
      </c>
      <c r="L72" s="2">
        <v>3757</v>
      </c>
    </row>
    <row r="73" spans="1:12" x14ac:dyDescent="0.2">
      <c r="A73" s="2" t="s">
        <v>341</v>
      </c>
      <c r="B73" s="2">
        <v>30</v>
      </c>
      <c r="C73" s="2">
        <v>3</v>
      </c>
      <c r="D73" s="2">
        <v>27</v>
      </c>
      <c r="E73" s="2">
        <v>0</v>
      </c>
      <c r="F73" s="2">
        <v>0</v>
      </c>
      <c r="G73" s="2">
        <v>0</v>
      </c>
      <c r="H73" s="2">
        <v>0</v>
      </c>
      <c r="K73" s="3">
        <v>390.73</v>
      </c>
      <c r="L73" s="2">
        <v>265</v>
      </c>
    </row>
    <row r="74" spans="1:12" x14ac:dyDescent="0.2">
      <c r="A74" s="2" t="s">
        <v>267</v>
      </c>
      <c r="B74" s="2">
        <v>13</v>
      </c>
      <c r="C74" s="2">
        <v>8</v>
      </c>
      <c r="D74" s="2">
        <v>5</v>
      </c>
      <c r="E74" s="2">
        <v>0</v>
      </c>
      <c r="F74" s="2">
        <v>0</v>
      </c>
      <c r="G74" s="2">
        <v>0</v>
      </c>
      <c r="H74" s="2">
        <v>0</v>
      </c>
      <c r="K74" s="3">
        <v>441.74</v>
      </c>
      <c r="L74" s="2">
        <v>1994</v>
      </c>
    </row>
    <row r="75" spans="1:12" x14ac:dyDescent="0.2">
      <c r="A75" s="2" t="s">
        <v>260</v>
      </c>
      <c r="B75" s="2">
        <v>42</v>
      </c>
      <c r="C75" s="2">
        <v>25</v>
      </c>
      <c r="D75" s="2">
        <v>17</v>
      </c>
      <c r="E75" s="2">
        <v>0</v>
      </c>
      <c r="F75" s="2">
        <v>0</v>
      </c>
      <c r="G75" s="2">
        <v>0</v>
      </c>
      <c r="H75" s="2">
        <v>0</v>
      </c>
      <c r="K75" s="3">
        <v>1216.18</v>
      </c>
      <c r="L75" s="2">
        <v>145</v>
      </c>
    </row>
    <row r="76" spans="1:12" x14ac:dyDescent="0.2">
      <c r="A76" s="2" t="s">
        <v>186</v>
      </c>
      <c r="B76" s="2">
        <v>7</v>
      </c>
      <c r="C76" s="2">
        <v>1</v>
      </c>
      <c r="D76" s="2">
        <v>6</v>
      </c>
      <c r="E76" s="2">
        <v>0</v>
      </c>
      <c r="F76" s="2">
        <v>0</v>
      </c>
      <c r="G76" s="2">
        <v>0</v>
      </c>
      <c r="H76" s="2">
        <v>0</v>
      </c>
      <c r="K76" s="3">
        <v>90.86</v>
      </c>
      <c r="L76" s="2">
        <v>3714</v>
      </c>
    </row>
    <row r="77" spans="1:12" x14ac:dyDescent="0.2">
      <c r="A77" s="2" t="s">
        <v>65</v>
      </c>
      <c r="B77" s="2">
        <v>5</v>
      </c>
      <c r="C77" s="2">
        <v>3</v>
      </c>
      <c r="D77" s="2">
        <v>2</v>
      </c>
      <c r="E77" s="2">
        <v>0</v>
      </c>
      <c r="F77" s="2">
        <v>0</v>
      </c>
      <c r="G77" s="2">
        <v>0</v>
      </c>
      <c r="H77" s="2">
        <v>0</v>
      </c>
      <c r="K77" s="3">
        <v>45.9</v>
      </c>
      <c r="L77" s="2">
        <v>4234</v>
      </c>
    </row>
    <row r="78" spans="1:12" x14ac:dyDescent="0.2">
      <c r="A78" s="2" t="s">
        <v>104</v>
      </c>
      <c r="B78" s="2">
        <v>12</v>
      </c>
      <c r="C78" s="2">
        <v>12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K78" s="3">
        <v>139.76</v>
      </c>
      <c r="L78" s="2">
        <v>4465</v>
      </c>
    </row>
    <row r="79" spans="1:12" x14ac:dyDescent="0.2">
      <c r="A79" s="2" t="s">
        <v>134</v>
      </c>
      <c r="B79" s="2">
        <v>4</v>
      </c>
      <c r="C79" s="2">
        <v>4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K79" s="3">
        <v>43.88</v>
      </c>
      <c r="L79" s="2">
        <v>1546</v>
      </c>
    </row>
    <row r="80" spans="1:12" x14ac:dyDescent="0.2">
      <c r="A80" s="2" t="s">
        <v>136</v>
      </c>
      <c r="B80" s="2">
        <v>27</v>
      </c>
      <c r="C80" s="2">
        <v>2</v>
      </c>
      <c r="D80" s="2">
        <v>25</v>
      </c>
      <c r="E80" s="2">
        <v>0</v>
      </c>
      <c r="F80" s="2">
        <v>0</v>
      </c>
      <c r="G80" s="2">
        <v>0</v>
      </c>
      <c r="H80" s="2">
        <v>0</v>
      </c>
      <c r="K80" s="3">
        <v>404.46</v>
      </c>
      <c r="L80" s="2">
        <v>3751</v>
      </c>
    </row>
    <row r="81" spans="1:12" x14ac:dyDescent="0.2">
      <c r="A81" s="2" t="s">
        <v>86</v>
      </c>
      <c r="B81" s="2">
        <v>45</v>
      </c>
      <c r="C81" s="2">
        <v>6</v>
      </c>
      <c r="D81" s="2">
        <v>39</v>
      </c>
      <c r="E81" s="2">
        <v>0</v>
      </c>
      <c r="F81" s="2">
        <v>0</v>
      </c>
      <c r="G81" s="2">
        <v>0</v>
      </c>
      <c r="H81" s="2">
        <v>0</v>
      </c>
      <c r="K81" s="3">
        <v>413.24</v>
      </c>
      <c r="L81" s="2">
        <v>2430</v>
      </c>
    </row>
    <row r="82" spans="1:12" x14ac:dyDescent="0.2">
      <c r="A82" s="2" t="s">
        <v>118</v>
      </c>
      <c r="B82" s="2">
        <v>8</v>
      </c>
      <c r="C82" s="2">
        <v>0</v>
      </c>
      <c r="D82" s="2">
        <v>8</v>
      </c>
      <c r="E82" s="2">
        <v>0</v>
      </c>
      <c r="F82" s="2">
        <v>0</v>
      </c>
      <c r="G82" s="2">
        <v>0</v>
      </c>
      <c r="H82" s="2">
        <v>0</v>
      </c>
      <c r="K82" s="3">
        <v>95.84</v>
      </c>
      <c r="L82" s="2">
        <v>3730</v>
      </c>
    </row>
    <row r="83" spans="1:12" x14ac:dyDescent="0.2">
      <c r="A83" s="2" t="s">
        <v>137</v>
      </c>
      <c r="B83" s="2">
        <v>44</v>
      </c>
      <c r="C83" s="2">
        <v>0</v>
      </c>
      <c r="D83" s="2">
        <v>44</v>
      </c>
      <c r="E83" s="2">
        <v>0</v>
      </c>
      <c r="F83" s="2">
        <v>0</v>
      </c>
      <c r="G83" s="2">
        <v>0</v>
      </c>
      <c r="H83" s="2">
        <v>0</v>
      </c>
      <c r="K83" s="3">
        <v>384.54</v>
      </c>
      <c r="L83" s="2">
        <v>5031</v>
      </c>
    </row>
    <row r="84" spans="1:12" x14ac:dyDescent="0.2">
      <c r="A84" s="2" t="s">
        <v>342</v>
      </c>
      <c r="B84" s="2">
        <v>1</v>
      </c>
      <c r="C84" s="2">
        <v>0</v>
      </c>
      <c r="D84" s="2">
        <v>1</v>
      </c>
      <c r="E84" s="2">
        <v>0</v>
      </c>
      <c r="F84" s="2">
        <v>0</v>
      </c>
      <c r="G84" s="2">
        <v>0</v>
      </c>
      <c r="H84" s="2">
        <v>0</v>
      </c>
      <c r="K84" s="3">
        <v>11.98</v>
      </c>
      <c r="L84" s="2">
        <v>882</v>
      </c>
    </row>
    <row r="85" spans="1:12" x14ac:dyDescent="0.2">
      <c r="A85" s="2" t="s">
        <v>343</v>
      </c>
      <c r="B85" s="2">
        <v>3</v>
      </c>
      <c r="C85" s="2">
        <v>0</v>
      </c>
      <c r="D85" s="2">
        <v>3</v>
      </c>
      <c r="E85" s="2">
        <v>0</v>
      </c>
      <c r="F85" s="2">
        <v>0</v>
      </c>
      <c r="G85" s="2">
        <v>0</v>
      </c>
      <c r="H85" s="2">
        <v>0</v>
      </c>
      <c r="K85" s="3">
        <v>41.94</v>
      </c>
      <c r="L85" s="2">
        <v>887</v>
      </c>
    </row>
    <row r="86" spans="1:12" x14ac:dyDescent="0.2">
      <c r="A86" s="2" t="s">
        <v>344</v>
      </c>
      <c r="B86" s="2">
        <v>15</v>
      </c>
      <c r="C86" s="2">
        <v>4</v>
      </c>
      <c r="D86" s="2">
        <v>11</v>
      </c>
      <c r="E86" s="2">
        <v>0</v>
      </c>
      <c r="F86" s="2">
        <v>0</v>
      </c>
      <c r="G86" s="2">
        <v>0</v>
      </c>
      <c r="H86" s="2">
        <v>0</v>
      </c>
      <c r="K86" s="3">
        <v>212.77</v>
      </c>
      <c r="L86" s="2">
        <v>845</v>
      </c>
    </row>
    <row r="87" spans="1:12" x14ac:dyDescent="0.2">
      <c r="A87" s="2" t="s">
        <v>345</v>
      </c>
      <c r="B87" s="2">
        <v>7</v>
      </c>
      <c r="C87" s="2">
        <v>6</v>
      </c>
      <c r="D87" s="2">
        <v>1</v>
      </c>
      <c r="E87" s="2">
        <v>0</v>
      </c>
      <c r="F87" s="2">
        <v>0</v>
      </c>
      <c r="G87" s="2">
        <v>0</v>
      </c>
      <c r="H87" s="2">
        <v>0</v>
      </c>
      <c r="K87" s="3">
        <v>66.88</v>
      </c>
      <c r="L87" s="2">
        <v>865</v>
      </c>
    </row>
    <row r="88" spans="1:12" x14ac:dyDescent="0.2">
      <c r="A88" s="2" t="s">
        <v>89</v>
      </c>
      <c r="B88" s="2">
        <v>7</v>
      </c>
      <c r="C88" s="2">
        <v>0</v>
      </c>
      <c r="D88" s="2">
        <v>7</v>
      </c>
      <c r="E88" s="2">
        <v>0</v>
      </c>
      <c r="F88" s="2">
        <v>0</v>
      </c>
      <c r="G88" s="2">
        <v>0</v>
      </c>
      <c r="H88" s="2">
        <v>0</v>
      </c>
      <c r="K88" s="3">
        <v>69.86</v>
      </c>
      <c r="L88" s="2">
        <v>3183</v>
      </c>
    </row>
    <row r="89" spans="1:12" x14ac:dyDescent="0.2">
      <c r="A89" s="2" t="s">
        <v>58</v>
      </c>
      <c r="B89" s="2">
        <v>2</v>
      </c>
      <c r="C89" s="2">
        <v>2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K89" s="3">
        <v>13.96</v>
      </c>
      <c r="L89" s="2">
        <v>12536</v>
      </c>
    </row>
    <row r="90" spans="1:12" x14ac:dyDescent="0.2">
      <c r="A90" s="2" t="s">
        <v>49</v>
      </c>
      <c r="B90" s="2">
        <v>3</v>
      </c>
      <c r="C90" s="2">
        <v>3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K90" s="3">
        <v>18.760000000000002</v>
      </c>
      <c r="L90" s="2">
        <v>9589</v>
      </c>
    </row>
    <row r="91" spans="1:12" x14ac:dyDescent="0.2">
      <c r="A91" s="2" t="s">
        <v>347</v>
      </c>
      <c r="B91" s="2">
        <v>3</v>
      </c>
      <c r="C91" s="2">
        <v>3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K91" s="3">
        <v>23.94</v>
      </c>
      <c r="L91" s="2">
        <v>6339</v>
      </c>
    </row>
    <row r="92" spans="1:12" x14ac:dyDescent="0.2">
      <c r="A92" s="2" t="s">
        <v>38</v>
      </c>
      <c r="B92" s="2">
        <v>8</v>
      </c>
      <c r="C92" s="2">
        <v>8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K92" s="3">
        <v>48.89</v>
      </c>
      <c r="L92" s="2">
        <v>8350</v>
      </c>
    </row>
    <row r="93" spans="1:12" x14ac:dyDescent="0.2">
      <c r="A93" s="2" t="s">
        <v>36</v>
      </c>
      <c r="B93" s="2">
        <v>5</v>
      </c>
      <c r="C93" s="2">
        <v>3</v>
      </c>
      <c r="D93" s="2">
        <v>2</v>
      </c>
      <c r="E93" s="2">
        <v>0</v>
      </c>
      <c r="F93" s="2">
        <v>0</v>
      </c>
      <c r="G93" s="2">
        <v>0</v>
      </c>
      <c r="H93" s="2">
        <v>0</v>
      </c>
      <c r="K93" s="3">
        <v>28.52</v>
      </c>
      <c r="L93" s="2">
        <v>10556</v>
      </c>
    </row>
    <row r="94" spans="1:12" x14ac:dyDescent="0.2">
      <c r="A94" s="2" t="s">
        <v>39</v>
      </c>
      <c r="B94" s="2">
        <v>18</v>
      </c>
      <c r="C94" s="2">
        <v>7</v>
      </c>
      <c r="D94" s="2">
        <v>11</v>
      </c>
      <c r="E94" s="2">
        <v>0</v>
      </c>
      <c r="F94" s="2">
        <v>0</v>
      </c>
      <c r="G94" s="2">
        <v>0</v>
      </c>
      <c r="H94" s="2">
        <v>0</v>
      </c>
      <c r="K94" s="3">
        <v>112.74</v>
      </c>
      <c r="L94" s="2">
        <v>8912</v>
      </c>
    </row>
    <row r="95" spans="1:12" x14ac:dyDescent="0.2">
      <c r="A95" s="2" t="s">
        <v>42</v>
      </c>
      <c r="B95" s="2">
        <v>18</v>
      </c>
      <c r="C95" s="2">
        <v>16</v>
      </c>
      <c r="D95" s="2">
        <v>2</v>
      </c>
      <c r="E95" s="2">
        <v>0</v>
      </c>
      <c r="F95" s="2">
        <v>0</v>
      </c>
      <c r="G95" s="2">
        <v>0</v>
      </c>
      <c r="H95" s="2">
        <v>0</v>
      </c>
      <c r="K95" s="3">
        <v>121.66</v>
      </c>
      <c r="L95" s="2">
        <v>4305</v>
      </c>
    </row>
    <row r="96" spans="1:12" x14ac:dyDescent="0.2">
      <c r="A96" s="2" t="s">
        <v>64</v>
      </c>
      <c r="B96" s="2">
        <v>43</v>
      </c>
      <c r="C96" s="2">
        <v>20</v>
      </c>
      <c r="D96" s="2">
        <v>23</v>
      </c>
      <c r="E96" s="2">
        <v>0</v>
      </c>
      <c r="F96" s="2">
        <v>0</v>
      </c>
      <c r="G96" s="2">
        <v>0</v>
      </c>
      <c r="H96" s="2">
        <v>0</v>
      </c>
      <c r="K96" s="3">
        <v>345.14</v>
      </c>
      <c r="L96" s="2">
        <v>8266</v>
      </c>
    </row>
    <row r="97" spans="1:12" x14ac:dyDescent="0.2">
      <c r="A97" s="2" t="s">
        <v>55</v>
      </c>
      <c r="B97" s="2">
        <v>26</v>
      </c>
      <c r="C97" s="2">
        <v>22</v>
      </c>
      <c r="D97" s="2">
        <v>4</v>
      </c>
      <c r="E97" s="2">
        <v>0</v>
      </c>
      <c r="F97" s="2">
        <v>0</v>
      </c>
      <c r="G97" s="2">
        <v>0</v>
      </c>
      <c r="H97" s="2">
        <v>0</v>
      </c>
      <c r="K97" s="3">
        <v>189.5</v>
      </c>
      <c r="L97" s="2">
        <v>5313</v>
      </c>
    </row>
    <row r="98" spans="1:12" x14ac:dyDescent="0.2">
      <c r="A98" s="2" t="s">
        <v>43</v>
      </c>
      <c r="B98" s="2">
        <v>6</v>
      </c>
      <c r="C98" s="2">
        <v>5</v>
      </c>
      <c r="D98" s="2">
        <v>1</v>
      </c>
      <c r="E98" s="2">
        <v>0</v>
      </c>
      <c r="F98" s="2">
        <v>0</v>
      </c>
      <c r="G98" s="2">
        <v>0</v>
      </c>
      <c r="H98" s="2">
        <v>0</v>
      </c>
      <c r="K98" s="3">
        <v>35.1</v>
      </c>
      <c r="L98" s="2">
        <v>9478</v>
      </c>
    </row>
    <row r="99" spans="1:12" x14ac:dyDescent="0.2">
      <c r="A99" s="2" t="s">
        <v>37</v>
      </c>
      <c r="B99" s="2">
        <v>2</v>
      </c>
      <c r="C99" s="2">
        <v>2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K99" s="3">
        <v>11.96</v>
      </c>
      <c r="L99" s="2">
        <v>11086</v>
      </c>
    </row>
    <row r="100" spans="1:12" x14ac:dyDescent="0.2">
      <c r="A100" s="2" t="s">
        <v>72</v>
      </c>
      <c r="B100" s="2">
        <v>31</v>
      </c>
      <c r="C100" s="2">
        <v>8</v>
      </c>
      <c r="D100" s="2">
        <v>23</v>
      </c>
      <c r="E100" s="2">
        <v>0</v>
      </c>
      <c r="F100" s="2">
        <v>0</v>
      </c>
      <c r="G100" s="2">
        <v>0</v>
      </c>
      <c r="H100" s="2">
        <v>0</v>
      </c>
      <c r="K100" s="3">
        <v>284.27999999999997</v>
      </c>
      <c r="L100" s="2">
        <v>7007</v>
      </c>
    </row>
    <row r="101" spans="1:12" x14ac:dyDescent="0.2">
      <c r="A101" s="2" t="s">
        <v>63</v>
      </c>
      <c r="B101" s="2">
        <v>24</v>
      </c>
      <c r="C101" s="2">
        <v>4</v>
      </c>
      <c r="D101" s="2">
        <v>20</v>
      </c>
      <c r="E101" s="2">
        <v>0</v>
      </c>
      <c r="F101" s="2">
        <v>0</v>
      </c>
      <c r="G101" s="2">
        <v>0</v>
      </c>
      <c r="H101" s="2">
        <v>0</v>
      </c>
      <c r="K101" s="3">
        <v>188.3</v>
      </c>
      <c r="L101" s="2">
        <v>3875</v>
      </c>
    </row>
    <row r="102" spans="1:12" x14ac:dyDescent="0.2">
      <c r="A102" s="2" t="s">
        <v>274</v>
      </c>
      <c r="B102" s="2">
        <v>30</v>
      </c>
      <c r="C102" s="2">
        <v>16</v>
      </c>
      <c r="D102" s="2">
        <v>14</v>
      </c>
      <c r="E102" s="2">
        <v>0</v>
      </c>
      <c r="F102" s="2">
        <v>0</v>
      </c>
      <c r="G102" s="2">
        <v>0</v>
      </c>
      <c r="H102" s="2">
        <v>0</v>
      </c>
      <c r="K102" s="3">
        <v>1034.44</v>
      </c>
      <c r="L102" s="2">
        <v>2018</v>
      </c>
    </row>
    <row r="103" spans="1:12" x14ac:dyDescent="0.2">
      <c r="A103" s="2" t="s">
        <v>283</v>
      </c>
      <c r="B103" s="2">
        <v>27</v>
      </c>
      <c r="C103" s="2">
        <v>8</v>
      </c>
      <c r="D103" s="2">
        <v>19</v>
      </c>
      <c r="E103" s="2">
        <v>0</v>
      </c>
      <c r="F103" s="2">
        <v>0</v>
      </c>
      <c r="G103" s="2">
        <v>0</v>
      </c>
      <c r="H103" s="2">
        <v>0</v>
      </c>
      <c r="K103" s="3">
        <v>907.5</v>
      </c>
      <c r="L103" s="2">
        <v>706</v>
      </c>
    </row>
    <row r="104" spans="1:12" x14ac:dyDescent="0.2">
      <c r="A104" s="2" t="s">
        <v>197</v>
      </c>
      <c r="B104" s="2">
        <v>2</v>
      </c>
      <c r="C104" s="2">
        <v>0</v>
      </c>
      <c r="D104" s="2">
        <v>2</v>
      </c>
      <c r="E104" s="2">
        <v>0</v>
      </c>
      <c r="F104" s="2">
        <v>0</v>
      </c>
      <c r="G104" s="2">
        <v>0</v>
      </c>
      <c r="H104" s="2">
        <v>0</v>
      </c>
      <c r="K104" s="3">
        <v>21.96</v>
      </c>
      <c r="L104" s="2">
        <v>1905</v>
      </c>
    </row>
    <row r="105" spans="1:12" x14ac:dyDescent="0.2">
      <c r="A105" s="2" t="s">
        <v>171</v>
      </c>
      <c r="B105" s="2">
        <v>89</v>
      </c>
      <c r="C105" s="2">
        <v>46</v>
      </c>
      <c r="D105" s="2">
        <v>42</v>
      </c>
      <c r="E105" s="2">
        <v>1</v>
      </c>
      <c r="F105" s="2">
        <v>0</v>
      </c>
      <c r="G105" s="2">
        <v>0</v>
      </c>
      <c r="H105" s="2">
        <v>0</v>
      </c>
      <c r="K105" s="3">
        <v>1437.88</v>
      </c>
      <c r="L105" s="2">
        <v>1000</v>
      </c>
    </row>
    <row r="106" spans="1:12" x14ac:dyDescent="0.2">
      <c r="A106" s="2" t="s">
        <v>281</v>
      </c>
      <c r="B106" s="2">
        <v>6</v>
      </c>
      <c r="C106" s="2">
        <v>1</v>
      </c>
      <c r="D106" s="2">
        <v>5</v>
      </c>
      <c r="E106" s="2">
        <v>0</v>
      </c>
      <c r="F106" s="2">
        <v>0</v>
      </c>
      <c r="G106" s="2">
        <v>0</v>
      </c>
      <c r="H106" s="2">
        <v>0</v>
      </c>
      <c r="K106" s="3">
        <v>253.88</v>
      </c>
      <c r="L106" s="2">
        <v>395</v>
      </c>
    </row>
    <row r="107" spans="1:12" x14ac:dyDescent="0.2">
      <c r="A107" s="2" t="s">
        <v>351</v>
      </c>
      <c r="B107" s="2">
        <v>3</v>
      </c>
      <c r="C107" s="2">
        <v>3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K107" s="3">
        <v>38.96</v>
      </c>
      <c r="L107" s="2">
        <v>1878</v>
      </c>
    </row>
    <row r="108" spans="1:12" x14ac:dyDescent="0.2">
      <c r="A108" s="2" t="s">
        <v>352</v>
      </c>
      <c r="B108" s="2">
        <v>1</v>
      </c>
      <c r="C108" s="2">
        <v>1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K108" s="3">
        <v>14.98</v>
      </c>
      <c r="L108" s="2">
        <v>1828</v>
      </c>
    </row>
    <row r="109" spans="1:12" x14ac:dyDescent="0.2">
      <c r="A109" s="2" t="s">
        <v>354</v>
      </c>
      <c r="B109" s="2">
        <v>1</v>
      </c>
      <c r="C109" s="2">
        <v>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K109" s="3">
        <v>5.96</v>
      </c>
      <c r="L109" s="2">
        <v>2</v>
      </c>
    </row>
    <row r="110" spans="1:12" x14ac:dyDescent="0.2">
      <c r="A110" s="2" t="s">
        <v>33</v>
      </c>
      <c r="B110" s="2">
        <v>3</v>
      </c>
      <c r="C110" s="2">
        <v>3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K110" s="3">
        <v>0</v>
      </c>
      <c r="L110" s="2">
        <v>107042</v>
      </c>
    </row>
    <row r="111" spans="1:12" x14ac:dyDescent="0.2">
      <c r="A111" s="2" t="s">
        <v>34</v>
      </c>
      <c r="B111" s="2">
        <v>4</v>
      </c>
      <c r="C111" s="2">
        <v>4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K111" s="3">
        <v>0</v>
      </c>
      <c r="L111" s="2">
        <v>32466</v>
      </c>
    </row>
    <row r="112" spans="1:12" x14ac:dyDescent="0.2">
      <c r="A112" s="2" t="s">
        <v>156</v>
      </c>
      <c r="B112" s="2">
        <v>32</v>
      </c>
      <c r="C112" s="2">
        <v>5</v>
      </c>
      <c r="D112" s="2">
        <v>26</v>
      </c>
      <c r="E112" s="2">
        <v>1</v>
      </c>
      <c r="F112" s="2">
        <v>0</v>
      </c>
      <c r="G112" s="2">
        <v>0</v>
      </c>
      <c r="H112" s="2">
        <v>0</v>
      </c>
      <c r="K112" s="3">
        <v>484.96</v>
      </c>
      <c r="L112" s="2">
        <v>917</v>
      </c>
    </row>
    <row r="113" spans="1:12" x14ac:dyDescent="0.2">
      <c r="A113" s="2" t="s">
        <v>187</v>
      </c>
      <c r="B113" s="2">
        <v>20</v>
      </c>
      <c r="C113" s="2">
        <v>7</v>
      </c>
      <c r="D113" s="2">
        <v>13</v>
      </c>
      <c r="E113" s="2">
        <v>0</v>
      </c>
      <c r="F113" s="2">
        <v>0</v>
      </c>
      <c r="G113" s="2">
        <v>0</v>
      </c>
      <c r="H113" s="2">
        <v>0</v>
      </c>
      <c r="K113" s="3">
        <v>344.62</v>
      </c>
      <c r="L113" s="2">
        <v>33</v>
      </c>
    </row>
    <row r="114" spans="1:12" x14ac:dyDescent="0.2">
      <c r="A114" s="2" t="s">
        <v>241</v>
      </c>
      <c r="B114" s="2">
        <v>2</v>
      </c>
      <c r="C114" s="2">
        <v>0</v>
      </c>
      <c r="D114" s="2">
        <v>2</v>
      </c>
      <c r="E114" s="2">
        <v>0</v>
      </c>
      <c r="F114" s="2">
        <v>0</v>
      </c>
      <c r="G114" s="2">
        <v>0</v>
      </c>
      <c r="H114" s="2">
        <v>0</v>
      </c>
      <c r="K114" s="3">
        <v>49.96</v>
      </c>
      <c r="L114" s="2">
        <v>177</v>
      </c>
    </row>
    <row r="115" spans="1:12" x14ac:dyDescent="0.2">
      <c r="A115" s="2" t="s">
        <v>127</v>
      </c>
      <c r="B115" s="2">
        <v>39</v>
      </c>
      <c r="C115" s="2">
        <v>17</v>
      </c>
      <c r="D115" s="2">
        <v>22</v>
      </c>
      <c r="E115" s="2">
        <v>0</v>
      </c>
      <c r="F115" s="2">
        <v>0</v>
      </c>
      <c r="G115" s="2">
        <v>0</v>
      </c>
      <c r="H115" s="2">
        <v>0</v>
      </c>
      <c r="K115" s="3">
        <v>487.3</v>
      </c>
      <c r="L115" s="2">
        <v>3923</v>
      </c>
    </row>
    <row r="116" spans="1:12" x14ac:dyDescent="0.2">
      <c r="A116" s="2" t="s">
        <v>162</v>
      </c>
      <c r="B116" s="2">
        <v>11</v>
      </c>
      <c r="C116" s="2">
        <v>7</v>
      </c>
      <c r="D116" s="2">
        <v>4</v>
      </c>
      <c r="E116" s="2">
        <v>0</v>
      </c>
      <c r="F116" s="2">
        <v>0</v>
      </c>
      <c r="G116" s="2">
        <v>0</v>
      </c>
      <c r="H116" s="2">
        <v>0</v>
      </c>
      <c r="K116" s="3">
        <v>163.78</v>
      </c>
      <c r="L116" s="2">
        <v>1554</v>
      </c>
    </row>
    <row r="117" spans="1:12" x14ac:dyDescent="0.2">
      <c r="A117" s="2" t="s">
        <v>220</v>
      </c>
      <c r="B117" s="2">
        <v>37</v>
      </c>
      <c r="C117" s="2">
        <v>9</v>
      </c>
      <c r="D117" s="2">
        <v>28</v>
      </c>
      <c r="E117" s="2">
        <v>0</v>
      </c>
      <c r="F117" s="2">
        <v>0</v>
      </c>
      <c r="G117" s="2">
        <v>0</v>
      </c>
      <c r="H117" s="2">
        <v>0</v>
      </c>
      <c r="K117" s="3">
        <v>809.11</v>
      </c>
      <c r="L117" s="2">
        <v>27</v>
      </c>
    </row>
    <row r="118" spans="1:12" x14ac:dyDescent="0.2">
      <c r="A118" s="2" t="s">
        <v>206</v>
      </c>
      <c r="B118" s="2">
        <v>1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K118" s="3">
        <v>12.95</v>
      </c>
      <c r="L118" s="2">
        <v>1307</v>
      </c>
    </row>
    <row r="119" spans="1:12" x14ac:dyDescent="0.2">
      <c r="A119" s="2" t="s">
        <v>80</v>
      </c>
      <c r="B119" s="2">
        <v>2</v>
      </c>
      <c r="C119" s="2">
        <v>2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K119" s="3">
        <v>19.96</v>
      </c>
      <c r="L119" s="2">
        <v>7199</v>
      </c>
    </row>
    <row r="120" spans="1:12" x14ac:dyDescent="0.2">
      <c r="A120" s="2" t="s">
        <v>357</v>
      </c>
      <c r="B120" s="2">
        <v>2</v>
      </c>
      <c r="C120" s="2">
        <v>2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K120" s="3">
        <v>19.96</v>
      </c>
      <c r="L120" s="2">
        <v>5231</v>
      </c>
    </row>
    <row r="121" spans="1:12" x14ac:dyDescent="0.2">
      <c r="A121" s="2" t="s">
        <v>45</v>
      </c>
      <c r="B121" s="2">
        <v>5</v>
      </c>
      <c r="C121" s="2">
        <v>4</v>
      </c>
      <c r="D121" s="2">
        <v>1</v>
      </c>
      <c r="E121" s="2">
        <v>0</v>
      </c>
      <c r="F121" s="2">
        <v>0</v>
      </c>
      <c r="G121" s="2">
        <v>0</v>
      </c>
      <c r="H121" s="2">
        <v>0</v>
      </c>
      <c r="K121" s="3">
        <v>30.92</v>
      </c>
      <c r="L121" s="2">
        <v>25265</v>
      </c>
    </row>
    <row r="122" spans="1:12" x14ac:dyDescent="0.2">
      <c r="A122" s="2" t="s">
        <v>361</v>
      </c>
      <c r="B122" s="2">
        <v>49</v>
      </c>
      <c r="C122" s="2">
        <v>29</v>
      </c>
      <c r="D122" s="2">
        <v>20</v>
      </c>
      <c r="E122" s="2">
        <v>0</v>
      </c>
      <c r="F122" s="2">
        <v>0</v>
      </c>
      <c r="G122" s="2">
        <v>0</v>
      </c>
      <c r="H122" s="2">
        <v>0</v>
      </c>
      <c r="K122" s="3">
        <v>1009.08</v>
      </c>
      <c r="L122" s="2">
        <v>1880</v>
      </c>
    </row>
    <row r="123" spans="1:12" x14ac:dyDescent="0.2">
      <c r="A123" s="2" t="s">
        <v>194</v>
      </c>
      <c r="B123" s="2">
        <v>5</v>
      </c>
      <c r="C123" s="2">
        <v>3</v>
      </c>
      <c r="D123" s="2">
        <v>2</v>
      </c>
      <c r="E123" s="2">
        <v>0</v>
      </c>
      <c r="F123" s="2">
        <v>0</v>
      </c>
      <c r="G123" s="2">
        <v>0</v>
      </c>
      <c r="H123" s="2">
        <v>0</v>
      </c>
      <c r="K123" s="3">
        <v>92.9</v>
      </c>
      <c r="L123" s="2">
        <v>0</v>
      </c>
    </row>
    <row r="124" spans="1:12" x14ac:dyDescent="0.2">
      <c r="A124" s="2" t="s">
        <v>132</v>
      </c>
      <c r="B124" s="2">
        <v>2</v>
      </c>
      <c r="C124" s="2">
        <v>2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K124" s="3">
        <v>24.96</v>
      </c>
      <c r="L124" s="2">
        <v>3593</v>
      </c>
    </row>
    <row r="125" spans="1:12" x14ac:dyDescent="0.2">
      <c r="A125" s="2" t="s">
        <v>202</v>
      </c>
      <c r="B125" s="2">
        <v>34</v>
      </c>
      <c r="C125" s="2">
        <v>3</v>
      </c>
      <c r="D125" s="2">
        <v>31</v>
      </c>
      <c r="E125" s="2">
        <v>0</v>
      </c>
      <c r="F125" s="2">
        <v>0</v>
      </c>
      <c r="G125" s="2">
        <v>0</v>
      </c>
      <c r="H125" s="2">
        <v>0</v>
      </c>
      <c r="K125" s="3">
        <v>737.32</v>
      </c>
      <c r="L125" s="2">
        <v>1720</v>
      </c>
    </row>
    <row r="126" spans="1:12" x14ac:dyDescent="0.2">
      <c r="A126" s="2" t="s">
        <v>117</v>
      </c>
      <c r="B126" s="2">
        <v>6</v>
      </c>
      <c r="C126" s="2">
        <v>6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K126" s="3">
        <v>71.88</v>
      </c>
      <c r="L126" s="2">
        <v>3499</v>
      </c>
    </row>
    <row r="127" spans="1:12" x14ac:dyDescent="0.2">
      <c r="A127" s="2" t="s">
        <v>224</v>
      </c>
      <c r="B127" s="2">
        <v>9</v>
      </c>
      <c r="C127" s="2">
        <v>0</v>
      </c>
      <c r="D127" s="2">
        <v>9</v>
      </c>
      <c r="E127" s="2">
        <v>0</v>
      </c>
      <c r="F127" s="2">
        <v>0</v>
      </c>
      <c r="G127" s="2">
        <v>0</v>
      </c>
      <c r="H127" s="2">
        <v>0</v>
      </c>
      <c r="K127" s="3">
        <v>165.02</v>
      </c>
      <c r="L127" s="2">
        <v>847</v>
      </c>
    </row>
    <row r="128" spans="1:12" x14ac:dyDescent="0.2">
      <c r="A128" s="2" t="s">
        <v>268</v>
      </c>
      <c r="B128" s="2">
        <v>38</v>
      </c>
      <c r="C128" s="2">
        <v>14</v>
      </c>
      <c r="D128" s="2">
        <v>24</v>
      </c>
      <c r="E128" s="2">
        <v>0</v>
      </c>
      <c r="F128" s="2">
        <v>0</v>
      </c>
      <c r="G128" s="2">
        <v>0</v>
      </c>
      <c r="H128" s="2">
        <v>0</v>
      </c>
      <c r="K128" s="3">
        <v>834.1</v>
      </c>
      <c r="L128" s="2">
        <v>1492</v>
      </c>
    </row>
    <row r="129" spans="1:12" x14ac:dyDescent="0.2">
      <c r="A129" s="2" t="s">
        <v>109</v>
      </c>
      <c r="B129" s="2">
        <v>21</v>
      </c>
      <c r="C129" s="2">
        <v>8</v>
      </c>
      <c r="D129" s="2">
        <v>13</v>
      </c>
      <c r="E129" s="2">
        <v>0</v>
      </c>
      <c r="F129" s="2">
        <v>0</v>
      </c>
      <c r="G129" s="2">
        <v>0</v>
      </c>
      <c r="H129" s="2">
        <v>0</v>
      </c>
      <c r="K129" s="3">
        <v>245.58</v>
      </c>
      <c r="L129" s="2">
        <v>3259</v>
      </c>
    </row>
    <row r="130" spans="1:12" x14ac:dyDescent="0.2">
      <c r="A130" s="2" t="s">
        <v>102</v>
      </c>
      <c r="B130" s="2">
        <v>10</v>
      </c>
      <c r="C130" s="2">
        <v>7</v>
      </c>
      <c r="D130" s="2">
        <v>3</v>
      </c>
      <c r="E130" s="2">
        <v>0</v>
      </c>
      <c r="F130" s="2">
        <v>0</v>
      </c>
      <c r="G130" s="2">
        <v>0</v>
      </c>
      <c r="H130" s="2">
        <v>0</v>
      </c>
      <c r="K130" s="3">
        <v>109.8</v>
      </c>
      <c r="L130" s="2">
        <v>865</v>
      </c>
    </row>
    <row r="131" spans="1:12" x14ac:dyDescent="0.2">
      <c r="A131" s="2" t="s">
        <v>223</v>
      </c>
      <c r="B131" s="2">
        <v>1</v>
      </c>
      <c r="C131" s="2">
        <v>1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K131" s="3">
        <v>13.98</v>
      </c>
      <c r="L131" s="2">
        <v>408</v>
      </c>
    </row>
    <row r="132" spans="1:12" x14ac:dyDescent="0.2">
      <c r="A132" s="2" t="s">
        <v>81</v>
      </c>
      <c r="B132" s="2">
        <v>6</v>
      </c>
      <c r="C132" s="2">
        <v>6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K132" s="3">
        <v>42.52</v>
      </c>
      <c r="L132" s="2">
        <v>4646</v>
      </c>
    </row>
    <row r="133" spans="1:12" x14ac:dyDescent="0.2">
      <c r="A133" s="2" t="s">
        <v>278</v>
      </c>
      <c r="B133" s="2">
        <v>20</v>
      </c>
      <c r="C133" s="2">
        <v>6</v>
      </c>
      <c r="D133" s="2">
        <v>14</v>
      </c>
      <c r="E133" s="2">
        <v>0</v>
      </c>
      <c r="F133" s="2">
        <v>0</v>
      </c>
      <c r="G133" s="2">
        <v>0</v>
      </c>
      <c r="H133" s="2">
        <v>0</v>
      </c>
      <c r="K133" s="3">
        <v>680.64</v>
      </c>
      <c r="L133" s="2">
        <v>976</v>
      </c>
    </row>
    <row r="134" spans="1:12" x14ac:dyDescent="0.2">
      <c r="A134" s="2" t="s">
        <v>302</v>
      </c>
      <c r="B134" s="2">
        <v>7</v>
      </c>
      <c r="C134" s="2">
        <v>7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K134" s="3">
        <v>475.86</v>
      </c>
      <c r="L134" s="2">
        <v>19</v>
      </c>
    </row>
    <row r="135" spans="1:12" x14ac:dyDescent="0.2">
      <c r="A135" s="2" t="s">
        <v>231</v>
      </c>
      <c r="B135" s="2">
        <v>26</v>
      </c>
      <c r="C135" s="2">
        <v>6</v>
      </c>
      <c r="D135" s="2">
        <v>20</v>
      </c>
      <c r="E135" s="2">
        <v>0</v>
      </c>
      <c r="F135" s="2">
        <v>0</v>
      </c>
      <c r="G135" s="2">
        <v>0</v>
      </c>
      <c r="H135" s="2">
        <v>0</v>
      </c>
      <c r="K135" s="3">
        <v>602.59</v>
      </c>
      <c r="L135" s="2">
        <v>5689</v>
      </c>
    </row>
    <row r="136" spans="1:12" x14ac:dyDescent="0.2">
      <c r="A136" s="2" t="s">
        <v>249</v>
      </c>
      <c r="B136" s="2">
        <v>10</v>
      </c>
      <c r="C136" s="2">
        <v>1</v>
      </c>
      <c r="D136" s="2">
        <v>9</v>
      </c>
      <c r="E136" s="2">
        <v>0</v>
      </c>
      <c r="F136" s="2">
        <v>0</v>
      </c>
      <c r="G136" s="2">
        <v>0</v>
      </c>
      <c r="H136" s="2">
        <v>0</v>
      </c>
      <c r="K136" s="3">
        <v>181.56</v>
      </c>
      <c r="L136" s="2">
        <v>5286</v>
      </c>
    </row>
    <row r="137" spans="1:12" x14ac:dyDescent="0.2">
      <c r="A137" s="2" t="s">
        <v>101</v>
      </c>
      <c r="B137" s="2">
        <v>10</v>
      </c>
      <c r="C137" s="2">
        <v>10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K137" s="3">
        <v>73.8</v>
      </c>
      <c r="L137" s="2">
        <v>19371</v>
      </c>
    </row>
    <row r="138" spans="1:12" x14ac:dyDescent="0.2">
      <c r="A138" s="2" t="s">
        <v>225</v>
      </c>
      <c r="B138" s="2">
        <v>4</v>
      </c>
      <c r="C138" s="2">
        <v>4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K138" s="3">
        <v>98.92</v>
      </c>
      <c r="L138" s="2">
        <v>125</v>
      </c>
    </row>
    <row r="139" spans="1:12" x14ac:dyDescent="0.2">
      <c r="A139" s="2" t="s">
        <v>46</v>
      </c>
      <c r="B139" s="2">
        <v>20</v>
      </c>
      <c r="C139" s="2">
        <v>6</v>
      </c>
      <c r="D139" s="2">
        <v>14</v>
      </c>
      <c r="E139" s="2">
        <v>0</v>
      </c>
      <c r="F139" s="2">
        <v>0</v>
      </c>
      <c r="G139" s="2">
        <v>0</v>
      </c>
      <c r="H139" s="2">
        <v>0</v>
      </c>
      <c r="K139" s="3">
        <v>156.57</v>
      </c>
      <c r="L139" s="2">
        <v>4610</v>
      </c>
    </row>
    <row r="140" spans="1:12" x14ac:dyDescent="0.2">
      <c r="A140" s="2" t="s">
        <v>369</v>
      </c>
      <c r="B140" s="2">
        <v>1</v>
      </c>
      <c r="C140" s="2">
        <v>1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K140" s="3">
        <v>7.98</v>
      </c>
      <c r="L140" s="2">
        <v>3967</v>
      </c>
    </row>
    <row r="141" spans="1:12" x14ac:dyDescent="0.2">
      <c r="A141" s="2" t="s">
        <v>61</v>
      </c>
      <c r="B141" s="2">
        <v>1</v>
      </c>
      <c r="C141" s="2">
        <v>1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K141" s="3">
        <v>7.98</v>
      </c>
      <c r="L141" s="2">
        <v>3428</v>
      </c>
    </row>
    <row r="142" spans="1:12" x14ac:dyDescent="0.2">
      <c r="A142" s="2" t="s">
        <v>169</v>
      </c>
      <c r="B142" s="2">
        <v>2</v>
      </c>
      <c r="C142" s="2">
        <v>0</v>
      </c>
      <c r="D142" s="2">
        <v>2</v>
      </c>
      <c r="E142" s="2">
        <v>0</v>
      </c>
      <c r="F142" s="2">
        <v>0</v>
      </c>
      <c r="G142" s="2">
        <v>0</v>
      </c>
      <c r="H142" s="2">
        <v>0</v>
      </c>
      <c r="K142" s="3">
        <v>31.96</v>
      </c>
      <c r="L142" s="2">
        <v>2688</v>
      </c>
    </row>
    <row r="143" spans="1:12" x14ac:dyDescent="0.2">
      <c r="A143" s="2" t="s">
        <v>372</v>
      </c>
      <c r="B143" s="2">
        <v>1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K143" s="3">
        <v>14.98</v>
      </c>
      <c r="L143" s="2">
        <v>406</v>
      </c>
    </row>
    <row r="144" spans="1:12" x14ac:dyDescent="0.2">
      <c r="A144" s="2" t="s">
        <v>300</v>
      </c>
      <c r="B144" s="2">
        <v>2</v>
      </c>
      <c r="C144" s="2">
        <v>2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K144" s="3">
        <v>109.96</v>
      </c>
      <c r="L144" s="2">
        <v>499</v>
      </c>
    </row>
    <row r="145" spans="1:12" x14ac:dyDescent="0.2">
      <c r="A145" s="2" t="s">
        <v>262</v>
      </c>
      <c r="B145" s="2">
        <v>14</v>
      </c>
      <c r="C145" s="2">
        <v>14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K145" s="3">
        <v>433.72</v>
      </c>
      <c r="L145" s="2">
        <v>546</v>
      </c>
    </row>
    <row r="146" spans="1:12" x14ac:dyDescent="0.2">
      <c r="A146" s="2" t="s">
        <v>375</v>
      </c>
      <c r="B146" s="2">
        <v>1</v>
      </c>
      <c r="C146" s="2">
        <v>1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K146" s="3">
        <v>8.98</v>
      </c>
      <c r="L146" s="2">
        <v>11842</v>
      </c>
    </row>
    <row r="147" spans="1:12" x14ac:dyDescent="0.2">
      <c r="A147" s="2" t="s">
        <v>161</v>
      </c>
      <c r="B147" s="2">
        <v>80</v>
      </c>
      <c r="C147" s="2">
        <v>22</v>
      </c>
      <c r="D147" s="2">
        <v>58</v>
      </c>
      <c r="E147" s="2">
        <v>0</v>
      </c>
      <c r="F147" s="2">
        <v>0</v>
      </c>
      <c r="G147" s="2">
        <v>0</v>
      </c>
      <c r="H147" s="2">
        <v>0</v>
      </c>
      <c r="K147" s="3">
        <v>899.6</v>
      </c>
      <c r="L147" s="2">
        <v>611</v>
      </c>
    </row>
    <row r="148" spans="1:12" x14ac:dyDescent="0.2">
      <c r="A148" s="2" t="s">
        <v>114</v>
      </c>
      <c r="B148" s="2">
        <v>34</v>
      </c>
      <c r="C148" s="2">
        <v>5</v>
      </c>
      <c r="D148" s="2">
        <v>29</v>
      </c>
      <c r="E148" s="2">
        <v>0</v>
      </c>
      <c r="F148" s="2">
        <v>0</v>
      </c>
      <c r="G148" s="2">
        <v>0</v>
      </c>
      <c r="H148" s="2">
        <v>0</v>
      </c>
      <c r="K148" s="3">
        <v>407.02</v>
      </c>
      <c r="L148" s="2">
        <v>695</v>
      </c>
    </row>
    <row r="149" spans="1:12" x14ac:dyDescent="0.2">
      <c r="A149" s="2" t="s">
        <v>180</v>
      </c>
      <c r="B149" s="2">
        <v>1</v>
      </c>
      <c r="C149" s="2">
        <v>1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K149" s="3">
        <v>21.98</v>
      </c>
      <c r="L149" s="2">
        <v>668</v>
      </c>
    </row>
    <row r="150" spans="1:12" x14ac:dyDescent="0.2">
      <c r="A150" s="2" t="s">
        <v>209</v>
      </c>
      <c r="B150" s="2">
        <v>2</v>
      </c>
      <c r="C150" s="2">
        <v>2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K150" s="3">
        <v>45.96</v>
      </c>
      <c r="L150" s="2">
        <v>758</v>
      </c>
    </row>
    <row r="151" spans="1:12" x14ac:dyDescent="0.2">
      <c r="A151" s="2" t="s">
        <v>269</v>
      </c>
      <c r="B151" s="2">
        <v>1</v>
      </c>
      <c r="C151" s="2">
        <v>1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K151" s="3">
        <v>33.979999999999997</v>
      </c>
      <c r="L151" s="2">
        <v>668</v>
      </c>
    </row>
    <row r="152" spans="1:12" x14ac:dyDescent="0.2">
      <c r="A152" s="2" t="s">
        <v>251</v>
      </c>
      <c r="B152" s="2">
        <v>14</v>
      </c>
      <c r="C152" s="2">
        <v>13</v>
      </c>
      <c r="D152" s="2">
        <v>1</v>
      </c>
      <c r="E152" s="2">
        <v>0</v>
      </c>
      <c r="F152" s="2">
        <v>0</v>
      </c>
      <c r="G152" s="2">
        <v>0</v>
      </c>
      <c r="H152" s="2">
        <v>0</v>
      </c>
      <c r="K152" s="3">
        <v>375.72</v>
      </c>
      <c r="L152" s="2">
        <v>764</v>
      </c>
    </row>
    <row r="153" spans="1:12" x14ac:dyDescent="0.2">
      <c r="A153" s="2" t="s">
        <v>184</v>
      </c>
      <c r="B153" s="2">
        <v>47</v>
      </c>
      <c r="C153" s="2">
        <v>2</v>
      </c>
      <c r="D153" s="2">
        <v>45</v>
      </c>
      <c r="E153" s="2">
        <v>0</v>
      </c>
      <c r="F153" s="2">
        <v>0</v>
      </c>
      <c r="G153" s="2">
        <v>0</v>
      </c>
      <c r="H153" s="2">
        <v>0</v>
      </c>
      <c r="K153" s="3">
        <v>648.05999999999995</v>
      </c>
      <c r="L153" s="2">
        <v>1265</v>
      </c>
    </row>
    <row r="154" spans="1:12" x14ac:dyDescent="0.2">
      <c r="A154" s="2" t="s">
        <v>242</v>
      </c>
      <c r="B154" s="2">
        <v>10</v>
      </c>
      <c r="C154" s="2">
        <v>3</v>
      </c>
      <c r="D154" s="2">
        <v>7</v>
      </c>
      <c r="E154" s="2">
        <v>0</v>
      </c>
      <c r="F154" s="2">
        <v>0</v>
      </c>
      <c r="G154" s="2">
        <v>0</v>
      </c>
      <c r="H154" s="2">
        <v>0</v>
      </c>
      <c r="K154" s="3">
        <v>209.8</v>
      </c>
      <c r="L154" s="2">
        <v>632</v>
      </c>
    </row>
    <row r="155" spans="1:12" x14ac:dyDescent="0.2">
      <c r="A155" s="2" t="s">
        <v>188</v>
      </c>
      <c r="B155" s="2">
        <v>6</v>
      </c>
      <c r="C155" s="2">
        <v>6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K155" s="3">
        <v>103.56</v>
      </c>
      <c r="L155" s="2">
        <v>4029</v>
      </c>
    </row>
    <row r="156" spans="1:12" x14ac:dyDescent="0.2">
      <c r="A156" s="2" t="s">
        <v>214</v>
      </c>
      <c r="B156" s="2">
        <v>4</v>
      </c>
      <c r="C156" s="2">
        <v>4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K156" s="3">
        <v>87.92</v>
      </c>
      <c r="L156" s="2">
        <v>2686</v>
      </c>
    </row>
    <row r="157" spans="1:12" x14ac:dyDescent="0.2">
      <c r="A157" s="2" t="s">
        <v>215</v>
      </c>
      <c r="B157" s="2">
        <v>51</v>
      </c>
      <c r="C157" s="2">
        <v>4</v>
      </c>
      <c r="D157" s="2">
        <v>47</v>
      </c>
      <c r="E157" s="2">
        <v>0</v>
      </c>
      <c r="F157" s="2">
        <v>0</v>
      </c>
      <c r="G157" s="2">
        <v>0</v>
      </c>
      <c r="H157" s="2">
        <v>0</v>
      </c>
      <c r="K157" s="3">
        <v>974.52</v>
      </c>
      <c r="L157" s="2">
        <v>2014</v>
      </c>
    </row>
    <row r="158" spans="1:12" x14ac:dyDescent="0.2">
      <c r="A158" s="2" t="s">
        <v>247</v>
      </c>
      <c r="B158" s="2">
        <v>3</v>
      </c>
      <c r="C158" s="2">
        <v>3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K158" s="3">
        <v>101.94</v>
      </c>
      <c r="L158" s="2">
        <v>1343</v>
      </c>
    </row>
    <row r="159" spans="1:12" x14ac:dyDescent="0.2">
      <c r="A159" s="2" t="s">
        <v>270</v>
      </c>
      <c r="B159" s="2">
        <v>1</v>
      </c>
      <c r="C159" s="2">
        <v>1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K159" s="3">
        <v>34.979999999999997</v>
      </c>
      <c r="L159" s="2">
        <v>805</v>
      </c>
    </row>
    <row r="160" spans="1:12" x14ac:dyDescent="0.2">
      <c r="A160" s="2" t="s">
        <v>93</v>
      </c>
      <c r="B160" s="2">
        <v>18</v>
      </c>
      <c r="C160" s="2">
        <v>4</v>
      </c>
      <c r="D160" s="2">
        <v>11</v>
      </c>
      <c r="E160" s="2">
        <v>0</v>
      </c>
      <c r="F160" s="2">
        <v>0</v>
      </c>
      <c r="G160" s="2">
        <v>0</v>
      </c>
      <c r="H160" s="2">
        <v>0</v>
      </c>
      <c r="K160" s="3">
        <v>179.2</v>
      </c>
      <c r="L160" s="2">
        <v>6383</v>
      </c>
    </row>
    <row r="161" spans="1:12" x14ac:dyDescent="0.2">
      <c r="A161" s="2" t="s">
        <v>99</v>
      </c>
      <c r="B161" s="2">
        <v>247</v>
      </c>
      <c r="C161" s="2">
        <v>21</v>
      </c>
      <c r="D161" s="2">
        <v>226</v>
      </c>
      <c r="E161" s="2">
        <v>0</v>
      </c>
      <c r="F161" s="2">
        <v>0</v>
      </c>
      <c r="G161" s="2">
        <v>0</v>
      </c>
      <c r="H161" s="2">
        <v>0</v>
      </c>
      <c r="K161" s="3">
        <v>2372.38</v>
      </c>
      <c r="L161" s="2">
        <v>1123</v>
      </c>
    </row>
    <row r="162" spans="1:12" x14ac:dyDescent="0.2">
      <c r="A162" s="2" t="s">
        <v>111</v>
      </c>
      <c r="B162" s="2">
        <v>71</v>
      </c>
      <c r="C162" s="2">
        <v>37</v>
      </c>
      <c r="D162" s="2">
        <v>34</v>
      </c>
      <c r="E162" s="2">
        <v>0</v>
      </c>
      <c r="F162" s="2">
        <v>0</v>
      </c>
      <c r="G162" s="2">
        <v>0</v>
      </c>
      <c r="H162" s="2">
        <v>0</v>
      </c>
      <c r="K162" s="3">
        <v>702.59</v>
      </c>
      <c r="L162" s="2">
        <v>33237</v>
      </c>
    </row>
    <row r="163" spans="1:12" x14ac:dyDescent="0.2">
      <c r="A163" s="2" t="s">
        <v>112</v>
      </c>
      <c r="B163" s="2">
        <v>90</v>
      </c>
      <c r="C163" s="2">
        <v>6</v>
      </c>
      <c r="D163" s="2">
        <v>84</v>
      </c>
      <c r="E163" s="2">
        <v>0</v>
      </c>
      <c r="F163" s="2">
        <v>0</v>
      </c>
      <c r="G163" s="2">
        <v>0</v>
      </c>
      <c r="H163" s="2">
        <v>0</v>
      </c>
      <c r="K163" s="3">
        <v>1072.25</v>
      </c>
      <c r="L163" s="2">
        <v>24928</v>
      </c>
    </row>
    <row r="164" spans="1:12" x14ac:dyDescent="0.2">
      <c r="A164" s="2" t="s">
        <v>178</v>
      </c>
      <c r="B164" s="2">
        <v>39</v>
      </c>
      <c r="C164" s="2">
        <v>4</v>
      </c>
      <c r="D164" s="2">
        <v>35</v>
      </c>
      <c r="E164" s="2">
        <v>0</v>
      </c>
      <c r="F164" s="2">
        <v>0</v>
      </c>
      <c r="G164" s="2">
        <v>0</v>
      </c>
      <c r="H164" s="2">
        <v>0</v>
      </c>
      <c r="K164" s="3">
        <v>660.94</v>
      </c>
      <c r="L164" s="2">
        <v>12464</v>
      </c>
    </row>
    <row r="165" spans="1:12" x14ac:dyDescent="0.2">
      <c r="A165" s="2" t="s">
        <v>238</v>
      </c>
      <c r="B165" s="2">
        <v>3</v>
      </c>
      <c r="C165" s="2">
        <v>1</v>
      </c>
      <c r="D165" s="2">
        <v>2</v>
      </c>
      <c r="E165" s="2">
        <v>0</v>
      </c>
      <c r="F165" s="2">
        <v>0</v>
      </c>
      <c r="G165" s="2">
        <v>0</v>
      </c>
      <c r="H165" s="2">
        <v>0</v>
      </c>
      <c r="K165" s="3">
        <v>74.94</v>
      </c>
      <c r="L165" s="2">
        <v>9971</v>
      </c>
    </row>
    <row r="166" spans="1:12" x14ac:dyDescent="0.2">
      <c r="A166" s="2" t="s">
        <v>384</v>
      </c>
      <c r="B166" s="2">
        <v>8</v>
      </c>
      <c r="C166" s="2">
        <v>2</v>
      </c>
      <c r="D166" s="2">
        <v>6</v>
      </c>
      <c r="E166" s="2">
        <v>0</v>
      </c>
      <c r="F166" s="2">
        <v>0</v>
      </c>
      <c r="G166" s="2">
        <v>0</v>
      </c>
      <c r="H166" s="2">
        <v>0</v>
      </c>
      <c r="K166" s="3">
        <v>126.93</v>
      </c>
      <c r="L166" s="2">
        <v>159</v>
      </c>
    </row>
    <row r="167" spans="1:12" x14ac:dyDescent="0.2">
      <c r="A167" s="2" t="s">
        <v>385</v>
      </c>
      <c r="B167" s="2">
        <v>1</v>
      </c>
      <c r="C167" s="2">
        <v>1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K167" s="3">
        <v>11.98</v>
      </c>
      <c r="L167" s="2">
        <v>0</v>
      </c>
    </row>
    <row r="168" spans="1:12" x14ac:dyDescent="0.2">
      <c r="A168" s="2" t="s">
        <v>199</v>
      </c>
      <c r="B168" s="2">
        <v>4</v>
      </c>
      <c r="C168" s="2">
        <v>4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K168" s="3">
        <v>79.92</v>
      </c>
      <c r="L168" s="2">
        <v>99</v>
      </c>
    </row>
    <row r="169" spans="1:12" x14ac:dyDescent="0.2">
      <c r="A169" s="2" t="s">
        <v>295</v>
      </c>
      <c r="B169" s="2">
        <v>176</v>
      </c>
      <c r="C169" s="2">
        <v>27</v>
      </c>
      <c r="D169" s="2">
        <v>149</v>
      </c>
      <c r="E169" s="2">
        <v>0</v>
      </c>
      <c r="F169" s="2">
        <v>0</v>
      </c>
      <c r="G169" s="2">
        <v>0</v>
      </c>
      <c r="H169" s="2">
        <v>0</v>
      </c>
      <c r="K169" s="3">
        <v>8796.18</v>
      </c>
      <c r="L169" s="2">
        <v>288</v>
      </c>
    </row>
    <row r="170" spans="1:12" x14ac:dyDescent="0.2">
      <c r="A170" s="2" t="s">
        <v>308</v>
      </c>
      <c r="B170" s="2">
        <v>57</v>
      </c>
      <c r="C170" s="2">
        <v>2</v>
      </c>
      <c r="D170" s="2">
        <v>55</v>
      </c>
      <c r="E170" s="2">
        <v>0</v>
      </c>
      <c r="F170" s="2">
        <v>0</v>
      </c>
      <c r="G170" s="2">
        <v>0</v>
      </c>
      <c r="H170" s="2">
        <v>0</v>
      </c>
      <c r="K170" s="3">
        <v>5729.86</v>
      </c>
      <c r="L170" s="2">
        <v>144</v>
      </c>
    </row>
    <row r="171" spans="1:12" x14ac:dyDescent="0.2">
      <c r="A171" s="2" t="s">
        <v>388</v>
      </c>
      <c r="B171" s="2">
        <v>3</v>
      </c>
      <c r="C171" s="2">
        <v>3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K171" s="3">
        <v>19.38</v>
      </c>
      <c r="L171" s="2">
        <v>0</v>
      </c>
    </row>
    <row r="172" spans="1:12" x14ac:dyDescent="0.2">
      <c r="A172" s="2" t="s">
        <v>389</v>
      </c>
      <c r="B172" s="2">
        <v>1</v>
      </c>
      <c r="C172" s="2">
        <v>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K172" s="3">
        <v>21.98</v>
      </c>
      <c r="L172" s="2">
        <v>0</v>
      </c>
    </row>
    <row r="173" spans="1:12" x14ac:dyDescent="0.2">
      <c r="A173" s="2" t="s">
        <v>233</v>
      </c>
      <c r="B173" s="2">
        <v>4</v>
      </c>
      <c r="C173" s="2">
        <v>1</v>
      </c>
      <c r="D173" s="2">
        <v>3</v>
      </c>
      <c r="E173" s="2">
        <v>0</v>
      </c>
      <c r="F173" s="2">
        <v>0</v>
      </c>
      <c r="G173" s="2">
        <v>0</v>
      </c>
      <c r="H173" s="2">
        <v>0</v>
      </c>
      <c r="K173" s="3">
        <v>92.92</v>
      </c>
      <c r="L173" s="2">
        <v>1814</v>
      </c>
    </row>
    <row r="174" spans="1:12" x14ac:dyDescent="0.2">
      <c r="A174" s="2" t="s">
        <v>148</v>
      </c>
      <c r="B174" s="2">
        <v>109</v>
      </c>
      <c r="C174" s="2">
        <v>30</v>
      </c>
      <c r="D174" s="2">
        <v>79</v>
      </c>
      <c r="E174" s="2">
        <v>0</v>
      </c>
      <c r="F174" s="2">
        <v>0</v>
      </c>
      <c r="G174" s="2">
        <v>0</v>
      </c>
      <c r="H174" s="2">
        <v>0</v>
      </c>
      <c r="K174" s="3">
        <v>1298.4100000000001</v>
      </c>
      <c r="L174" s="2">
        <v>566</v>
      </c>
    </row>
    <row r="175" spans="1:12" x14ac:dyDescent="0.2">
      <c r="A175" s="2" t="s">
        <v>237</v>
      </c>
      <c r="B175" s="2">
        <v>26</v>
      </c>
      <c r="C175" s="2">
        <v>3</v>
      </c>
      <c r="D175" s="2">
        <v>23</v>
      </c>
      <c r="E175" s="2">
        <v>0</v>
      </c>
      <c r="F175" s="2">
        <v>0</v>
      </c>
      <c r="G175" s="2">
        <v>0</v>
      </c>
      <c r="H175" s="2">
        <v>0</v>
      </c>
      <c r="K175" s="3">
        <v>473.74</v>
      </c>
      <c r="L175" s="2">
        <v>1762</v>
      </c>
    </row>
    <row r="176" spans="1:12" x14ac:dyDescent="0.2">
      <c r="A176" s="2" t="s">
        <v>51</v>
      </c>
      <c r="B176" s="2">
        <v>229</v>
      </c>
      <c r="C176" s="2">
        <v>46</v>
      </c>
      <c r="D176" s="2">
        <v>183</v>
      </c>
      <c r="E176" s="2">
        <v>0</v>
      </c>
      <c r="F176" s="2">
        <v>0</v>
      </c>
      <c r="G176" s="2">
        <v>0</v>
      </c>
      <c r="H176" s="2">
        <v>0</v>
      </c>
      <c r="K176" s="3">
        <v>1738.7</v>
      </c>
      <c r="L176" s="2">
        <v>3243</v>
      </c>
    </row>
    <row r="177" spans="1:12" x14ac:dyDescent="0.2">
      <c r="A177" s="2" t="s">
        <v>204</v>
      </c>
      <c r="B177" s="2">
        <v>1</v>
      </c>
      <c r="C177" s="2">
        <v>1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K177" s="3">
        <v>17.98</v>
      </c>
      <c r="L177" s="2">
        <v>1621</v>
      </c>
    </row>
    <row r="178" spans="1:12" x14ac:dyDescent="0.2">
      <c r="A178" s="2" t="s">
        <v>179</v>
      </c>
      <c r="B178" s="2">
        <v>7</v>
      </c>
      <c r="C178" s="2">
        <v>0</v>
      </c>
      <c r="D178" s="2">
        <v>7</v>
      </c>
      <c r="E178" s="2">
        <v>0</v>
      </c>
      <c r="F178" s="2">
        <v>0</v>
      </c>
      <c r="G178" s="2">
        <v>0</v>
      </c>
      <c r="H178" s="2">
        <v>0</v>
      </c>
      <c r="K178" s="3">
        <v>118.86</v>
      </c>
      <c r="L178" s="2">
        <v>665</v>
      </c>
    </row>
    <row r="179" spans="1:12" x14ac:dyDescent="0.2">
      <c r="A179" s="2" t="s">
        <v>391</v>
      </c>
      <c r="B179" s="2">
        <v>1</v>
      </c>
      <c r="C179" s="2">
        <v>1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K179" s="3">
        <v>33.979999999999997</v>
      </c>
      <c r="L179" s="2">
        <v>332</v>
      </c>
    </row>
    <row r="180" spans="1:12" x14ac:dyDescent="0.2">
      <c r="A180" s="2" t="s">
        <v>94</v>
      </c>
      <c r="B180" s="2">
        <v>83</v>
      </c>
      <c r="C180" s="2">
        <v>29</v>
      </c>
      <c r="D180" s="2">
        <v>54</v>
      </c>
      <c r="E180" s="2">
        <v>0</v>
      </c>
      <c r="F180" s="2">
        <v>0</v>
      </c>
      <c r="G180" s="2">
        <v>0</v>
      </c>
      <c r="H180" s="2">
        <v>0</v>
      </c>
      <c r="K180" s="3">
        <v>899.93</v>
      </c>
      <c r="L180" s="2">
        <v>4672</v>
      </c>
    </row>
    <row r="181" spans="1:12" x14ac:dyDescent="0.2">
      <c r="A181" s="2" t="s">
        <v>52</v>
      </c>
      <c r="B181" s="2">
        <v>6</v>
      </c>
      <c r="C181" s="2">
        <v>6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K181" s="3">
        <v>89.88</v>
      </c>
      <c r="L181" s="2">
        <v>2336</v>
      </c>
    </row>
    <row r="182" spans="1:12" x14ac:dyDescent="0.2">
      <c r="A182" s="2" t="s">
        <v>394</v>
      </c>
      <c r="B182" s="2">
        <v>2</v>
      </c>
      <c r="C182" s="2">
        <v>2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K182" s="3">
        <v>45.96</v>
      </c>
      <c r="L182" s="2">
        <v>934</v>
      </c>
    </row>
    <row r="183" spans="1:12" x14ac:dyDescent="0.2">
      <c r="A183" s="2" t="s">
        <v>397</v>
      </c>
      <c r="B183" s="2">
        <v>1</v>
      </c>
      <c r="C183" s="2">
        <v>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K183" s="3">
        <v>11.98</v>
      </c>
      <c r="L183" s="2">
        <v>9270</v>
      </c>
    </row>
    <row r="184" spans="1:12" x14ac:dyDescent="0.2">
      <c r="A184" s="2" t="s">
        <v>44</v>
      </c>
      <c r="B184" s="2">
        <v>2</v>
      </c>
      <c r="C184" s="2">
        <v>2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5"/>
      <c r="K184" s="3">
        <v>6.98</v>
      </c>
      <c r="L184" s="2">
        <v>37082</v>
      </c>
    </row>
    <row r="185" spans="1:12" x14ac:dyDescent="0.2">
      <c r="A185" s="2" t="s">
        <v>284</v>
      </c>
      <c r="B185" s="2">
        <v>124</v>
      </c>
      <c r="C185" s="2">
        <v>28</v>
      </c>
      <c r="D185" s="2">
        <v>96</v>
      </c>
      <c r="E185" s="2">
        <v>0</v>
      </c>
      <c r="F185" s="2">
        <v>0</v>
      </c>
      <c r="G185" s="2">
        <v>0</v>
      </c>
      <c r="H185" s="2">
        <v>0</v>
      </c>
      <c r="K185" s="3">
        <v>4879.5</v>
      </c>
      <c r="L185" s="2">
        <v>2684</v>
      </c>
    </row>
    <row r="186" spans="1:12" x14ac:dyDescent="0.2">
      <c r="A186" s="2" t="s">
        <v>96</v>
      </c>
      <c r="B186" s="2">
        <v>37</v>
      </c>
      <c r="C186" s="2">
        <v>10</v>
      </c>
      <c r="D186" s="2">
        <v>27</v>
      </c>
      <c r="E186" s="2">
        <v>0</v>
      </c>
      <c r="F186" s="2">
        <v>0</v>
      </c>
      <c r="G186" s="2">
        <v>0</v>
      </c>
      <c r="H186" s="2">
        <v>0</v>
      </c>
      <c r="K186" s="3">
        <v>510.26</v>
      </c>
      <c r="L186" s="2">
        <v>3005</v>
      </c>
    </row>
    <row r="187" spans="1:12" x14ac:dyDescent="0.2">
      <c r="A187" s="2" t="s">
        <v>398</v>
      </c>
      <c r="B187" s="2">
        <v>3</v>
      </c>
      <c r="C187" s="2">
        <v>3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K187" s="3">
        <v>31.79</v>
      </c>
      <c r="L187" s="2">
        <v>3339</v>
      </c>
    </row>
    <row r="188" spans="1:12" x14ac:dyDescent="0.2">
      <c r="A188" s="2" t="s">
        <v>405</v>
      </c>
      <c r="B188" s="2">
        <v>15</v>
      </c>
      <c r="C188" s="2">
        <v>1</v>
      </c>
      <c r="D188" s="2">
        <v>14</v>
      </c>
      <c r="E188" s="2">
        <v>0</v>
      </c>
      <c r="F188" s="2">
        <v>0</v>
      </c>
      <c r="G188" s="2">
        <v>0</v>
      </c>
      <c r="H188" s="2">
        <v>0</v>
      </c>
      <c r="K188" s="3">
        <v>899.25</v>
      </c>
      <c r="L188" s="2">
        <v>488</v>
      </c>
    </row>
    <row r="189" spans="1:12" x14ac:dyDescent="0.2">
      <c r="A189" s="2" t="s">
        <v>406</v>
      </c>
      <c r="B189" s="2">
        <v>2</v>
      </c>
      <c r="C189" s="2">
        <v>2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K189" s="3">
        <v>235.9</v>
      </c>
      <c r="L189" s="2">
        <v>244</v>
      </c>
    </row>
    <row r="190" spans="1:12" x14ac:dyDescent="0.2">
      <c r="A190" s="2" t="s">
        <v>407</v>
      </c>
      <c r="B190" s="2">
        <v>5</v>
      </c>
      <c r="C190" s="2">
        <v>1</v>
      </c>
      <c r="D190" s="2">
        <v>4</v>
      </c>
      <c r="E190" s="2">
        <v>0</v>
      </c>
      <c r="F190" s="2">
        <v>0</v>
      </c>
      <c r="G190" s="2">
        <v>0</v>
      </c>
      <c r="H190" s="2">
        <v>0</v>
      </c>
      <c r="K190" s="3">
        <v>89.9</v>
      </c>
      <c r="L190" s="2">
        <v>723</v>
      </c>
    </row>
    <row r="191" spans="1:12" x14ac:dyDescent="0.2">
      <c r="A191" s="2" t="s">
        <v>408</v>
      </c>
      <c r="B191" s="2">
        <v>2</v>
      </c>
      <c r="C191" s="2">
        <v>2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K191" s="3">
        <v>57.96</v>
      </c>
      <c r="L191" s="2">
        <v>482</v>
      </c>
    </row>
    <row r="192" spans="1:12" x14ac:dyDescent="0.2">
      <c r="A192" s="2" t="s">
        <v>409</v>
      </c>
      <c r="B192" s="2">
        <v>31</v>
      </c>
      <c r="C192" s="2">
        <v>10</v>
      </c>
      <c r="D192" s="2">
        <v>21</v>
      </c>
      <c r="E192" s="2">
        <v>0</v>
      </c>
      <c r="F192" s="2">
        <v>0</v>
      </c>
      <c r="G192" s="2">
        <v>0</v>
      </c>
      <c r="H192" s="2">
        <v>0</v>
      </c>
      <c r="K192" s="3">
        <v>1171.26</v>
      </c>
      <c r="L192" s="2">
        <v>361</v>
      </c>
    </row>
    <row r="193" spans="1:12" x14ac:dyDescent="0.2">
      <c r="A193" s="2" t="s">
        <v>130</v>
      </c>
      <c r="B193" s="2">
        <v>229</v>
      </c>
      <c r="C193" s="2">
        <v>82</v>
      </c>
      <c r="D193" s="2">
        <v>147</v>
      </c>
      <c r="E193" s="2">
        <v>0</v>
      </c>
      <c r="F193" s="2">
        <v>0</v>
      </c>
      <c r="G193" s="2">
        <v>0</v>
      </c>
      <c r="H193" s="2">
        <v>0</v>
      </c>
      <c r="K193" s="3">
        <v>2935.62</v>
      </c>
      <c r="L193" s="2">
        <v>17442</v>
      </c>
    </row>
    <row r="194" spans="1:12" x14ac:dyDescent="0.2">
      <c r="A194" s="2" t="s">
        <v>167</v>
      </c>
      <c r="B194" s="2">
        <v>8</v>
      </c>
      <c r="C194" s="2">
        <v>1</v>
      </c>
      <c r="D194" s="2">
        <v>7</v>
      </c>
      <c r="E194" s="2">
        <v>0</v>
      </c>
      <c r="F194" s="2">
        <v>0</v>
      </c>
      <c r="G194" s="2">
        <v>0</v>
      </c>
      <c r="H194" s="2">
        <v>0</v>
      </c>
      <c r="K194" s="3">
        <v>127.84</v>
      </c>
      <c r="L194" s="2">
        <v>11628</v>
      </c>
    </row>
    <row r="195" spans="1:12" x14ac:dyDescent="0.2">
      <c r="A195" s="2" t="s">
        <v>165</v>
      </c>
      <c r="B195" s="2">
        <v>59</v>
      </c>
      <c r="C195" s="2">
        <v>23</v>
      </c>
      <c r="D195" s="2">
        <v>36</v>
      </c>
      <c r="E195" s="2">
        <v>0</v>
      </c>
      <c r="F195" s="2">
        <v>0</v>
      </c>
      <c r="G195" s="2">
        <v>0</v>
      </c>
      <c r="H195" s="2">
        <v>0</v>
      </c>
      <c r="K195" s="3">
        <v>945.82</v>
      </c>
      <c r="L195" s="2">
        <v>8721</v>
      </c>
    </row>
    <row r="196" spans="1:12" x14ac:dyDescent="0.2">
      <c r="A196" s="2" t="s">
        <v>211</v>
      </c>
      <c r="B196" s="2">
        <v>2</v>
      </c>
      <c r="C196" s="2">
        <v>2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K196" s="3">
        <v>41.96</v>
      </c>
      <c r="L196" s="2">
        <v>6976</v>
      </c>
    </row>
    <row r="197" spans="1:12" x14ac:dyDescent="0.2">
      <c r="A197" s="2" t="s">
        <v>217</v>
      </c>
      <c r="B197" s="2">
        <v>10</v>
      </c>
      <c r="C197" s="2">
        <v>2</v>
      </c>
      <c r="D197" s="2">
        <v>8</v>
      </c>
      <c r="E197" s="2">
        <v>0</v>
      </c>
      <c r="F197" s="2">
        <v>0</v>
      </c>
      <c r="G197" s="2">
        <v>0</v>
      </c>
      <c r="H197" s="2">
        <v>0</v>
      </c>
      <c r="K197" s="3">
        <v>219.8</v>
      </c>
      <c r="L197" s="2">
        <v>5813</v>
      </c>
    </row>
    <row r="198" spans="1:12" x14ac:dyDescent="0.2">
      <c r="A198" s="2" t="s">
        <v>257</v>
      </c>
      <c r="B198" s="2">
        <v>2</v>
      </c>
      <c r="C198" s="2">
        <v>2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K198" s="3">
        <v>57.96</v>
      </c>
      <c r="L198" s="2">
        <v>4360</v>
      </c>
    </row>
    <row r="199" spans="1:12" x14ac:dyDescent="0.2">
      <c r="A199" s="2" t="s">
        <v>265</v>
      </c>
      <c r="B199" s="2">
        <v>2</v>
      </c>
      <c r="C199" s="2">
        <v>2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K199" s="3">
        <v>65.959999999999994</v>
      </c>
      <c r="L199" s="2">
        <v>3488</v>
      </c>
    </row>
    <row r="200" spans="1:12" x14ac:dyDescent="0.2">
      <c r="A200" s="2" t="s">
        <v>275</v>
      </c>
      <c r="B200" s="2">
        <v>13</v>
      </c>
      <c r="C200" s="2">
        <v>7</v>
      </c>
      <c r="D200" s="2">
        <v>6</v>
      </c>
      <c r="E200" s="2">
        <v>0</v>
      </c>
      <c r="F200" s="2">
        <v>0</v>
      </c>
      <c r="G200" s="2">
        <v>0</v>
      </c>
      <c r="H200" s="2">
        <v>0</v>
      </c>
      <c r="K200" s="3">
        <v>403.24</v>
      </c>
      <c r="L200" s="2">
        <v>2906</v>
      </c>
    </row>
    <row r="201" spans="1:12" x14ac:dyDescent="0.2">
      <c r="A201" s="2" t="s">
        <v>276</v>
      </c>
      <c r="B201" s="2">
        <v>20</v>
      </c>
      <c r="C201" s="2">
        <v>11</v>
      </c>
      <c r="D201" s="2">
        <v>9</v>
      </c>
      <c r="E201" s="2">
        <v>0</v>
      </c>
      <c r="F201" s="2">
        <v>0</v>
      </c>
      <c r="G201" s="2">
        <v>0</v>
      </c>
      <c r="H201" s="2">
        <v>0</v>
      </c>
      <c r="K201" s="3">
        <v>807.6</v>
      </c>
      <c r="L201" s="2">
        <v>356</v>
      </c>
    </row>
    <row r="202" spans="1:12" x14ac:dyDescent="0.2">
      <c r="A202" s="2" t="s">
        <v>244</v>
      </c>
      <c r="B202" s="2">
        <v>4</v>
      </c>
      <c r="C202" s="2">
        <v>2</v>
      </c>
      <c r="D202" s="2">
        <v>2</v>
      </c>
      <c r="E202" s="2">
        <v>0</v>
      </c>
      <c r="F202" s="2">
        <v>0</v>
      </c>
      <c r="G202" s="2">
        <v>0</v>
      </c>
      <c r="H202" s="2">
        <v>0</v>
      </c>
      <c r="K202" s="3">
        <v>95.92</v>
      </c>
      <c r="L202" s="2">
        <v>2000</v>
      </c>
    </row>
    <row r="203" spans="1:12" x14ac:dyDescent="0.2">
      <c r="A203" s="2" t="s">
        <v>266</v>
      </c>
      <c r="B203" s="2">
        <v>1</v>
      </c>
      <c r="C203" s="2">
        <v>1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K203" s="3">
        <v>33.979999999999997</v>
      </c>
      <c r="L203" s="2">
        <v>1333</v>
      </c>
    </row>
    <row r="204" spans="1:12" x14ac:dyDescent="0.2">
      <c r="A204" s="2" t="s">
        <v>256</v>
      </c>
      <c r="B204" s="2">
        <v>39</v>
      </c>
      <c r="C204" s="2">
        <v>1</v>
      </c>
      <c r="D204" s="2">
        <v>38</v>
      </c>
      <c r="E204" s="2">
        <v>0</v>
      </c>
      <c r="F204" s="2">
        <v>0</v>
      </c>
      <c r="G204" s="2">
        <v>0</v>
      </c>
      <c r="H204" s="2">
        <v>0</v>
      </c>
      <c r="K204" s="3">
        <v>1129.22</v>
      </c>
      <c r="L204" s="2">
        <v>1000</v>
      </c>
    </row>
    <row r="205" spans="1:12" x14ac:dyDescent="0.2">
      <c r="A205" s="2" t="s">
        <v>288</v>
      </c>
      <c r="B205" s="2">
        <v>1</v>
      </c>
      <c r="C205" s="2">
        <v>1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K205" s="3">
        <v>30.98</v>
      </c>
      <c r="L205" s="2">
        <v>800</v>
      </c>
    </row>
    <row r="206" spans="1:12" x14ac:dyDescent="0.2">
      <c r="A206" s="2" t="s">
        <v>286</v>
      </c>
      <c r="B206" s="2">
        <v>4</v>
      </c>
      <c r="C206" s="2">
        <v>1</v>
      </c>
      <c r="D206" s="2">
        <v>3</v>
      </c>
      <c r="E206" s="2">
        <v>0</v>
      </c>
      <c r="F206" s="2">
        <v>0</v>
      </c>
      <c r="G206" s="2">
        <v>0</v>
      </c>
      <c r="H206" s="2">
        <v>0</v>
      </c>
      <c r="K206" s="3">
        <v>163.92</v>
      </c>
      <c r="L206" s="2">
        <v>666</v>
      </c>
    </row>
    <row r="207" spans="1:12" x14ac:dyDescent="0.2">
      <c r="A207" s="2" t="s">
        <v>88</v>
      </c>
      <c r="B207" s="2">
        <v>3</v>
      </c>
      <c r="C207" s="2">
        <v>3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K207" s="3">
        <v>26.91</v>
      </c>
      <c r="L207" s="2">
        <v>5075</v>
      </c>
    </row>
    <row r="208" spans="1:12" x14ac:dyDescent="0.2">
      <c r="A208" s="2" t="s">
        <v>145</v>
      </c>
      <c r="B208" s="2">
        <v>9</v>
      </c>
      <c r="C208" s="2">
        <v>5</v>
      </c>
      <c r="D208" s="2">
        <v>4</v>
      </c>
      <c r="E208" s="2">
        <v>0</v>
      </c>
      <c r="F208" s="2">
        <v>0</v>
      </c>
      <c r="G208" s="2">
        <v>0</v>
      </c>
      <c r="H208" s="2">
        <v>0</v>
      </c>
      <c r="K208" s="3">
        <v>80.819999999999993</v>
      </c>
      <c r="L208" s="2">
        <v>2985</v>
      </c>
    </row>
    <row r="209" spans="1:12" x14ac:dyDescent="0.2">
      <c r="A209" s="2" t="s">
        <v>82</v>
      </c>
      <c r="B209" s="2">
        <v>19</v>
      </c>
      <c r="C209" s="2">
        <v>10</v>
      </c>
      <c r="D209" s="2">
        <v>9</v>
      </c>
      <c r="E209" s="2">
        <v>0</v>
      </c>
      <c r="F209" s="2">
        <v>0</v>
      </c>
      <c r="G209" s="2">
        <v>0</v>
      </c>
      <c r="H209" s="2">
        <v>0</v>
      </c>
      <c r="K209" s="3">
        <v>185.62</v>
      </c>
      <c r="L209" s="2">
        <v>2485</v>
      </c>
    </row>
    <row r="210" spans="1:12" x14ac:dyDescent="0.2">
      <c r="A210" s="2" t="s">
        <v>119</v>
      </c>
      <c r="B210" s="2">
        <v>19</v>
      </c>
      <c r="C210" s="2">
        <v>14</v>
      </c>
      <c r="D210" s="2">
        <v>5</v>
      </c>
      <c r="E210" s="2">
        <v>0</v>
      </c>
      <c r="F210" s="2">
        <v>0</v>
      </c>
      <c r="G210" s="2">
        <v>0</v>
      </c>
      <c r="H210" s="2">
        <v>0</v>
      </c>
      <c r="K210" s="3">
        <v>227.62</v>
      </c>
      <c r="L210" s="2">
        <v>1244</v>
      </c>
    </row>
    <row r="211" spans="1:12" x14ac:dyDescent="0.2">
      <c r="A211" s="2" t="s">
        <v>207</v>
      </c>
      <c r="B211" s="2">
        <v>4</v>
      </c>
      <c r="C211" s="2">
        <v>4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K211" s="3">
        <v>81.92</v>
      </c>
      <c r="L211" s="2">
        <v>497</v>
      </c>
    </row>
    <row r="212" spans="1:12" x14ac:dyDescent="0.2">
      <c r="A212" s="2" t="s">
        <v>236</v>
      </c>
      <c r="B212" s="2">
        <v>1</v>
      </c>
      <c r="C212" s="2"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K212" s="3">
        <v>24.98</v>
      </c>
      <c r="L212" s="2">
        <v>186</v>
      </c>
    </row>
    <row r="213" spans="1:12" x14ac:dyDescent="0.2">
      <c r="A213" s="2" t="s">
        <v>287</v>
      </c>
      <c r="B213" s="2">
        <v>1</v>
      </c>
      <c r="C213" s="2">
        <v>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K213" s="3">
        <v>41.98</v>
      </c>
      <c r="L213" s="2">
        <v>93</v>
      </c>
    </row>
    <row r="214" spans="1:12" x14ac:dyDescent="0.2">
      <c r="A214" s="2" t="s">
        <v>305</v>
      </c>
      <c r="B214" s="2">
        <v>2</v>
      </c>
      <c r="C214" s="2">
        <v>2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K214" s="3">
        <v>159.96</v>
      </c>
      <c r="L214" s="2">
        <v>46</v>
      </c>
    </row>
    <row r="215" spans="1:12" x14ac:dyDescent="0.2">
      <c r="A215" s="2" t="s">
        <v>419</v>
      </c>
      <c r="B215" s="2">
        <v>2</v>
      </c>
      <c r="C215" s="2">
        <v>2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K215" s="3">
        <v>185.96</v>
      </c>
      <c r="L215" s="2">
        <v>37</v>
      </c>
    </row>
    <row r="216" spans="1:12" x14ac:dyDescent="0.2">
      <c r="A216" s="2" t="s">
        <v>152</v>
      </c>
      <c r="B216" s="2">
        <v>36</v>
      </c>
      <c r="C216" s="2">
        <v>12</v>
      </c>
      <c r="D216" s="2">
        <v>24</v>
      </c>
      <c r="E216" s="2">
        <v>0</v>
      </c>
      <c r="F216" s="2">
        <v>0</v>
      </c>
      <c r="G216" s="2">
        <v>0</v>
      </c>
      <c r="H216" s="2">
        <v>0</v>
      </c>
      <c r="K216" s="3">
        <v>542.84</v>
      </c>
      <c r="L216" s="2">
        <v>1137</v>
      </c>
    </row>
    <row r="217" spans="1:12" x14ac:dyDescent="0.2">
      <c r="A217" s="2" t="s">
        <v>68</v>
      </c>
      <c r="B217" s="2">
        <v>8</v>
      </c>
      <c r="C217" s="2">
        <v>2</v>
      </c>
      <c r="D217" s="2">
        <v>6</v>
      </c>
      <c r="E217" s="2">
        <v>0</v>
      </c>
      <c r="F217" s="2">
        <v>0</v>
      </c>
      <c r="G217" s="2">
        <v>0</v>
      </c>
      <c r="H217" s="2">
        <v>0</v>
      </c>
      <c r="K217" s="3">
        <v>79.84</v>
      </c>
      <c r="L217" s="2">
        <v>13105</v>
      </c>
    </row>
    <row r="218" spans="1:12" x14ac:dyDescent="0.2">
      <c r="A218" s="2" t="s">
        <v>85</v>
      </c>
      <c r="B218" s="2">
        <v>431</v>
      </c>
      <c r="C218" s="2">
        <v>27</v>
      </c>
      <c r="D218" s="2">
        <v>404</v>
      </c>
      <c r="E218" s="2">
        <v>0</v>
      </c>
      <c r="F218" s="2">
        <v>0</v>
      </c>
      <c r="G218" s="2">
        <v>0</v>
      </c>
      <c r="H218" s="2">
        <v>0</v>
      </c>
      <c r="K218" s="3">
        <v>3414.93</v>
      </c>
      <c r="L218" s="2">
        <v>8737</v>
      </c>
    </row>
    <row r="219" spans="1:12" x14ac:dyDescent="0.2">
      <c r="A219" s="2" t="s">
        <v>151</v>
      </c>
      <c r="B219" s="2">
        <v>38</v>
      </c>
      <c r="C219" s="2">
        <v>5</v>
      </c>
      <c r="D219" s="2">
        <v>33</v>
      </c>
      <c r="E219" s="2">
        <v>0</v>
      </c>
      <c r="F219" s="2">
        <v>0</v>
      </c>
      <c r="G219" s="2">
        <v>0</v>
      </c>
      <c r="H219" s="2">
        <v>0</v>
      </c>
      <c r="K219" s="3">
        <v>559.57000000000005</v>
      </c>
      <c r="L219" s="2">
        <v>4368</v>
      </c>
    </row>
    <row r="220" spans="1:12" x14ac:dyDescent="0.2">
      <c r="A220" s="2" t="s">
        <v>172</v>
      </c>
      <c r="B220" s="2">
        <v>15</v>
      </c>
      <c r="C220" s="2">
        <v>7</v>
      </c>
      <c r="D220" s="2">
        <v>8</v>
      </c>
      <c r="E220" s="2">
        <v>0</v>
      </c>
      <c r="F220" s="2">
        <v>0</v>
      </c>
      <c r="G220" s="2">
        <v>0</v>
      </c>
      <c r="H220" s="2">
        <v>0</v>
      </c>
      <c r="K220" s="3">
        <v>236.7</v>
      </c>
      <c r="L220" s="2">
        <v>2096</v>
      </c>
    </row>
    <row r="221" spans="1:12" x14ac:dyDescent="0.2">
      <c r="A221" s="2" t="s">
        <v>125</v>
      </c>
      <c r="B221" s="2">
        <v>15</v>
      </c>
      <c r="C221" s="2">
        <v>4</v>
      </c>
      <c r="D221" s="2">
        <v>11</v>
      </c>
      <c r="E221" s="2">
        <v>0</v>
      </c>
      <c r="F221" s="2">
        <v>0</v>
      </c>
      <c r="G221" s="2">
        <v>0</v>
      </c>
      <c r="H221" s="2">
        <v>0</v>
      </c>
      <c r="K221" s="3">
        <v>192.83</v>
      </c>
      <c r="L221" s="2">
        <v>3169</v>
      </c>
    </row>
    <row r="222" spans="1:12" x14ac:dyDescent="0.2">
      <c r="A222" s="2" t="s">
        <v>133</v>
      </c>
      <c r="B222" s="2">
        <v>11</v>
      </c>
      <c r="C222" s="2">
        <v>5</v>
      </c>
      <c r="D222" s="2">
        <v>6</v>
      </c>
      <c r="E222" s="2">
        <v>0</v>
      </c>
      <c r="F222" s="2">
        <v>0</v>
      </c>
      <c r="G222" s="2">
        <v>0</v>
      </c>
      <c r="H222" s="2">
        <v>0</v>
      </c>
      <c r="K222" s="3">
        <v>92.71</v>
      </c>
      <c r="L222" s="2">
        <v>4155</v>
      </c>
    </row>
    <row r="223" spans="1:12" x14ac:dyDescent="0.2">
      <c r="A223" s="2" t="s">
        <v>200</v>
      </c>
      <c r="B223" s="2">
        <v>1</v>
      </c>
      <c r="C223" s="2">
        <v>1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K223" s="3">
        <v>19.98</v>
      </c>
      <c r="L223" s="2">
        <v>2122</v>
      </c>
    </row>
    <row r="224" spans="1:12" x14ac:dyDescent="0.2">
      <c r="A224" s="2" t="s">
        <v>423</v>
      </c>
      <c r="B224" s="2">
        <v>1</v>
      </c>
      <c r="C224" s="2">
        <v>1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K224" s="3">
        <v>16.829999999999998</v>
      </c>
      <c r="L224" s="2">
        <v>1591</v>
      </c>
    </row>
    <row r="225" spans="1:12" x14ac:dyDescent="0.2">
      <c r="A225" s="2" t="s">
        <v>426</v>
      </c>
      <c r="B225" s="2">
        <v>1</v>
      </c>
      <c r="C225" s="2">
        <v>1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K225" s="3">
        <v>21.98</v>
      </c>
      <c r="L225" s="2">
        <v>1799</v>
      </c>
    </row>
    <row r="226" spans="1:12" x14ac:dyDescent="0.2">
      <c r="A226" s="2" t="s">
        <v>427</v>
      </c>
      <c r="B226" s="2">
        <v>2</v>
      </c>
      <c r="C226" s="2">
        <v>2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K226" s="3">
        <v>23.96</v>
      </c>
      <c r="L226" s="2">
        <v>2771</v>
      </c>
    </row>
    <row r="227" spans="1:12" x14ac:dyDescent="0.2">
      <c r="A227" s="2" t="s">
        <v>428</v>
      </c>
      <c r="B227" s="2">
        <v>1</v>
      </c>
      <c r="C227" s="2">
        <v>1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K227" s="3">
        <v>15.98</v>
      </c>
      <c r="L227" s="2">
        <v>1847</v>
      </c>
    </row>
    <row r="228" spans="1:12" x14ac:dyDescent="0.2">
      <c r="A228" s="2" t="s">
        <v>185</v>
      </c>
      <c r="B228" s="2">
        <v>10</v>
      </c>
      <c r="C228" s="2">
        <v>5</v>
      </c>
      <c r="D228" s="2">
        <v>5</v>
      </c>
      <c r="E228" s="2">
        <v>0</v>
      </c>
      <c r="F228" s="2">
        <v>0</v>
      </c>
      <c r="G228" s="2">
        <v>0</v>
      </c>
      <c r="H228" s="2">
        <v>0</v>
      </c>
      <c r="K228" s="3">
        <v>174.8</v>
      </c>
      <c r="L228" s="2">
        <v>1385</v>
      </c>
    </row>
    <row r="229" spans="1:12" x14ac:dyDescent="0.2">
      <c r="A229" s="2" t="s">
        <v>143</v>
      </c>
      <c r="B229" s="2">
        <v>3</v>
      </c>
      <c r="C229" s="2">
        <v>0</v>
      </c>
      <c r="D229" s="2">
        <v>3</v>
      </c>
      <c r="E229" s="2">
        <v>0</v>
      </c>
      <c r="F229" s="2">
        <v>0</v>
      </c>
      <c r="G229" s="2">
        <v>0</v>
      </c>
      <c r="H229" s="2">
        <v>0</v>
      </c>
      <c r="K229" s="3">
        <v>41.94</v>
      </c>
      <c r="L229" s="2">
        <v>2615</v>
      </c>
    </row>
    <row r="230" spans="1:12" x14ac:dyDescent="0.2">
      <c r="A230" s="2" t="s">
        <v>212</v>
      </c>
      <c r="B230" s="2">
        <v>10</v>
      </c>
      <c r="C230" s="2">
        <v>1</v>
      </c>
      <c r="D230" s="2">
        <v>9</v>
      </c>
      <c r="E230" s="2">
        <v>0</v>
      </c>
      <c r="F230" s="2">
        <v>0</v>
      </c>
      <c r="G230" s="2">
        <v>0</v>
      </c>
      <c r="H230" s="2">
        <v>0</v>
      </c>
      <c r="K230" s="3">
        <v>209.8</v>
      </c>
      <c r="L230" s="2">
        <v>1307</v>
      </c>
    </row>
    <row r="231" spans="1:12" x14ac:dyDescent="0.2">
      <c r="A231" s="2" t="s">
        <v>128</v>
      </c>
      <c r="B231" s="2">
        <v>2</v>
      </c>
      <c r="C231" s="2">
        <v>2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K231" s="3">
        <v>29.96</v>
      </c>
      <c r="L231" s="2">
        <v>1094</v>
      </c>
    </row>
    <row r="232" spans="1:12" x14ac:dyDescent="0.2">
      <c r="A232" s="2" t="s">
        <v>210</v>
      </c>
      <c r="B232" s="2">
        <v>5</v>
      </c>
      <c r="C232" s="2">
        <v>1</v>
      </c>
      <c r="D232" s="2">
        <v>4</v>
      </c>
      <c r="E232" s="2">
        <v>0</v>
      </c>
      <c r="F232" s="2">
        <v>0</v>
      </c>
      <c r="G232" s="2">
        <v>0</v>
      </c>
      <c r="H232" s="2">
        <v>0</v>
      </c>
      <c r="K232" s="3">
        <v>102.9</v>
      </c>
      <c r="L232" s="2">
        <v>547</v>
      </c>
    </row>
    <row r="233" spans="1:12" x14ac:dyDescent="0.2">
      <c r="A233" s="2" t="s">
        <v>97</v>
      </c>
      <c r="B233" s="2">
        <v>24</v>
      </c>
      <c r="C233" s="2">
        <v>8</v>
      </c>
      <c r="D233" s="2">
        <v>16</v>
      </c>
      <c r="E233" s="2">
        <v>0</v>
      </c>
      <c r="F233" s="2">
        <v>0</v>
      </c>
      <c r="G233" s="2">
        <v>0</v>
      </c>
      <c r="H233" s="2">
        <v>0</v>
      </c>
      <c r="K233" s="3">
        <v>299.52</v>
      </c>
      <c r="L233" s="2">
        <v>3061</v>
      </c>
    </row>
    <row r="234" spans="1:12" x14ac:dyDescent="0.2">
      <c r="A234" s="2" t="s">
        <v>173</v>
      </c>
      <c r="B234" s="2">
        <v>17</v>
      </c>
      <c r="C234" s="2">
        <v>5</v>
      </c>
      <c r="D234" s="2">
        <v>12</v>
      </c>
      <c r="E234" s="2">
        <v>0</v>
      </c>
      <c r="F234" s="2">
        <v>0</v>
      </c>
      <c r="G234" s="2">
        <v>0</v>
      </c>
      <c r="H234" s="2">
        <v>0</v>
      </c>
      <c r="K234" s="3">
        <v>276.8</v>
      </c>
      <c r="L234" s="2">
        <v>1796</v>
      </c>
    </row>
    <row r="235" spans="1:12" x14ac:dyDescent="0.2">
      <c r="A235" s="2" t="s">
        <v>203</v>
      </c>
      <c r="B235" s="2">
        <v>19</v>
      </c>
      <c r="C235" s="2">
        <v>4</v>
      </c>
      <c r="D235" s="2">
        <v>15</v>
      </c>
      <c r="E235" s="2">
        <v>0</v>
      </c>
      <c r="F235" s="2">
        <v>0</v>
      </c>
      <c r="G235" s="2">
        <v>0</v>
      </c>
      <c r="H235" s="2">
        <v>0</v>
      </c>
      <c r="K235" s="3">
        <v>396.62</v>
      </c>
      <c r="L235" s="2">
        <v>3056</v>
      </c>
    </row>
    <row r="236" spans="1:12" x14ac:dyDescent="0.2">
      <c r="A236" s="2" t="s">
        <v>195</v>
      </c>
      <c r="B236" s="2">
        <v>14</v>
      </c>
      <c r="C236" s="2">
        <v>2</v>
      </c>
      <c r="D236" s="2">
        <v>12</v>
      </c>
      <c r="E236" s="2">
        <v>0</v>
      </c>
      <c r="F236" s="2">
        <v>0</v>
      </c>
      <c r="G236" s="2">
        <v>0</v>
      </c>
      <c r="H236" s="2">
        <v>0</v>
      </c>
      <c r="K236" s="3">
        <v>288.95</v>
      </c>
      <c r="L236" s="2">
        <v>432</v>
      </c>
    </row>
    <row r="237" spans="1:12" x14ac:dyDescent="0.2">
      <c r="A237" s="2" t="s">
        <v>69</v>
      </c>
      <c r="B237" s="2">
        <v>111</v>
      </c>
      <c r="C237" s="2">
        <v>90</v>
      </c>
      <c r="D237" s="2">
        <v>21</v>
      </c>
      <c r="E237" s="2">
        <v>0</v>
      </c>
      <c r="F237" s="2">
        <v>0</v>
      </c>
      <c r="G237" s="2">
        <v>0</v>
      </c>
      <c r="H237" s="2">
        <v>0</v>
      </c>
      <c r="K237" s="3">
        <v>969.78</v>
      </c>
      <c r="L237" s="2">
        <v>12633</v>
      </c>
    </row>
    <row r="238" spans="1:12" x14ac:dyDescent="0.2">
      <c r="A238" s="2" t="s">
        <v>437</v>
      </c>
      <c r="B238" s="2">
        <v>1</v>
      </c>
      <c r="C238" s="2">
        <v>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K238" s="3">
        <v>19.98</v>
      </c>
      <c r="L238" s="2">
        <v>1286</v>
      </c>
    </row>
    <row r="239" spans="1:12" x14ac:dyDescent="0.2">
      <c r="A239" s="2" t="s">
        <v>77</v>
      </c>
      <c r="B239" s="2">
        <v>1</v>
      </c>
      <c r="C239" s="2">
        <v>1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K239" s="3">
        <v>8.98</v>
      </c>
      <c r="L239" s="2">
        <v>7007</v>
      </c>
    </row>
    <row r="240" spans="1:12" x14ac:dyDescent="0.2">
      <c r="A240" s="2" t="s">
        <v>108</v>
      </c>
      <c r="B240" s="2">
        <v>3</v>
      </c>
      <c r="C240" s="2">
        <v>3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K240" s="3">
        <v>35.94</v>
      </c>
      <c r="L240" s="2">
        <v>4175</v>
      </c>
    </row>
    <row r="241" spans="1:12" x14ac:dyDescent="0.2">
      <c r="A241" s="2" t="s">
        <v>261</v>
      </c>
      <c r="B241" s="2">
        <v>2</v>
      </c>
      <c r="C241" s="2">
        <v>1</v>
      </c>
      <c r="D241" s="2">
        <v>1</v>
      </c>
      <c r="E241" s="2">
        <v>0</v>
      </c>
      <c r="F241" s="2">
        <v>0</v>
      </c>
      <c r="G241" s="2">
        <v>0</v>
      </c>
      <c r="H241" s="2">
        <v>0</v>
      </c>
      <c r="K241" s="3">
        <v>31.9</v>
      </c>
      <c r="L241" s="2">
        <v>653</v>
      </c>
    </row>
    <row r="242" spans="1:12" x14ac:dyDescent="0.2">
      <c r="A242" s="2" t="s">
        <v>290</v>
      </c>
      <c r="B242" s="2">
        <v>2</v>
      </c>
      <c r="C242" s="2">
        <v>2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K242" s="3">
        <v>45.9</v>
      </c>
      <c r="L242" s="2">
        <v>435</v>
      </c>
    </row>
    <row r="243" spans="1:12" x14ac:dyDescent="0.2">
      <c r="A243" s="2" t="s">
        <v>438</v>
      </c>
      <c r="B243" s="2">
        <v>15</v>
      </c>
      <c r="C243" s="2">
        <v>4</v>
      </c>
      <c r="D243" s="2">
        <v>11</v>
      </c>
      <c r="E243" s="2">
        <v>0</v>
      </c>
      <c r="F243" s="2">
        <v>0</v>
      </c>
      <c r="G243" s="2">
        <v>0</v>
      </c>
      <c r="H243" s="2">
        <v>0</v>
      </c>
      <c r="K243" s="3">
        <v>370.29</v>
      </c>
      <c r="L243" s="2">
        <v>326</v>
      </c>
    </row>
    <row r="244" spans="1:12" x14ac:dyDescent="0.2">
      <c r="A244" s="2" t="s">
        <v>439</v>
      </c>
      <c r="B244" s="2">
        <v>5</v>
      </c>
      <c r="C244" s="2">
        <v>5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K244" s="3">
        <v>44.9</v>
      </c>
      <c r="L244" s="2">
        <v>2246</v>
      </c>
    </row>
    <row r="245" spans="1:12" x14ac:dyDescent="0.2">
      <c r="A245" s="2" t="s">
        <v>440</v>
      </c>
      <c r="B245" s="2">
        <v>1</v>
      </c>
      <c r="C245" s="2">
        <v>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K245" s="3">
        <v>12.98</v>
      </c>
      <c r="L245" s="2">
        <v>5543</v>
      </c>
    </row>
    <row r="246" spans="1:12" x14ac:dyDescent="0.2">
      <c r="A246" s="2" t="s">
        <v>441</v>
      </c>
      <c r="B246" s="2">
        <v>1</v>
      </c>
      <c r="C246" s="2">
        <v>1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K246" s="3">
        <v>17.98</v>
      </c>
      <c r="L246" s="2">
        <v>0</v>
      </c>
    </row>
    <row r="247" spans="1:12" x14ac:dyDescent="0.2">
      <c r="A247" s="2" t="s">
        <v>182</v>
      </c>
      <c r="B247" s="2">
        <v>11</v>
      </c>
      <c r="C247" s="2">
        <v>3</v>
      </c>
      <c r="D247" s="2">
        <v>8</v>
      </c>
      <c r="E247" s="2">
        <v>0</v>
      </c>
      <c r="F247" s="2">
        <v>0</v>
      </c>
      <c r="G247" s="2">
        <v>0</v>
      </c>
      <c r="H247" s="2">
        <v>0</v>
      </c>
      <c r="K247" s="3">
        <v>197.84</v>
      </c>
      <c r="L247" s="2">
        <v>3795</v>
      </c>
    </row>
    <row r="248" spans="1:12" x14ac:dyDescent="0.2">
      <c r="A248" s="2" t="s">
        <v>252</v>
      </c>
      <c r="B248" s="2">
        <v>73</v>
      </c>
      <c r="C248" s="2">
        <v>31</v>
      </c>
      <c r="D248" s="2">
        <v>42</v>
      </c>
      <c r="E248" s="2">
        <v>0</v>
      </c>
      <c r="F248" s="2">
        <v>0</v>
      </c>
      <c r="G248" s="2">
        <v>0</v>
      </c>
      <c r="H248" s="2">
        <v>0</v>
      </c>
      <c r="K248" s="3">
        <v>1597.75</v>
      </c>
      <c r="L248" s="2">
        <v>1545</v>
      </c>
    </row>
    <row r="249" spans="1:12" x14ac:dyDescent="0.2">
      <c r="A249" s="2" t="s">
        <v>222</v>
      </c>
      <c r="B249" s="2">
        <v>71</v>
      </c>
      <c r="C249" s="2">
        <v>41</v>
      </c>
      <c r="D249" s="2">
        <v>30</v>
      </c>
      <c r="E249" s="2">
        <v>0</v>
      </c>
      <c r="F249" s="2">
        <v>0</v>
      </c>
      <c r="G249" s="2">
        <v>0</v>
      </c>
      <c r="H249" s="2">
        <v>0</v>
      </c>
      <c r="K249" s="3">
        <v>1535.14</v>
      </c>
      <c r="L249" s="2">
        <v>1014</v>
      </c>
    </row>
    <row r="250" spans="1:12" x14ac:dyDescent="0.2">
      <c r="A250" s="2" t="s">
        <v>174</v>
      </c>
      <c r="B250" s="2">
        <v>56</v>
      </c>
      <c r="C250" s="2">
        <v>14</v>
      </c>
      <c r="D250" s="2">
        <v>42</v>
      </c>
      <c r="E250" s="2">
        <v>0</v>
      </c>
      <c r="F250" s="2">
        <v>0</v>
      </c>
      <c r="G250" s="2">
        <v>0</v>
      </c>
      <c r="H250" s="2">
        <v>0</v>
      </c>
      <c r="K250" s="3">
        <v>974.19</v>
      </c>
      <c r="L250" s="2">
        <v>293</v>
      </c>
    </row>
    <row r="251" spans="1:12" x14ac:dyDescent="0.2">
      <c r="A251" s="2" t="s">
        <v>232</v>
      </c>
      <c r="B251" s="2">
        <v>25</v>
      </c>
      <c r="C251" s="2">
        <v>13</v>
      </c>
      <c r="D251" s="2">
        <v>12</v>
      </c>
      <c r="E251" s="2">
        <v>0</v>
      </c>
      <c r="F251" s="2">
        <v>0</v>
      </c>
      <c r="G251" s="2">
        <v>0</v>
      </c>
      <c r="H251" s="2">
        <v>0</v>
      </c>
      <c r="K251" s="3">
        <v>579.5</v>
      </c>
      <c r="L251" s="2">
        <v>115</v>
      </c>
    </row>
    <row r="252" spans="1:12" x14ac:dyDescent="0.2">
      <c r="A252" s="2" t="s">
        <v>279</v>
      </c>
      <c r="B252" s="2">
        <v>29</v>
      </c>
      <c r="C252" s="2">
        <v>14</v>
      </c>
      <c r="D252" s="2">
        <v>15</v>
      </c>
      <c r="E252" s="2">
        <v>0</v>
      </c>
      <c r="F252" s="2">
        <v>0</v>
      </c>
      <c r="G252" s="2">
        <v>0</v>
      </c>
      <c r="H252" s="2">
        <v>0</v>
      </c>
      <c r="K252" s="3">
        <v>1081.32</v>
      </c>
      <c r="L252" s="2">
        <v>574</v>
      </c>
    </row>
    <row r="253" spans="1:12" x14ac:dyDescent="0.2">
      <c r="A253" s="2" t="s">
        <v>107</v>
      </c>
      <c r="B253" s="2">
        <v>13</v>
      </c>
      <c r="C253" s="2">
        <v>1</v>
      </c>
      <c r="D253" s="2">
        <v>12</v>
      </c>
      <c r="E253" s="2">
        <v>0</v>
      </c>
      <c r="F253" s="2">
        <v>0</v>
      </c>
      <c r="G253" s="2">
        <v>0</v>
      </c>
      <c r="H253" s="2">
        <v>0</v>
      </c>
      <c r="K253" s="3">
        <v>151.74</v>
      </c>
      <c r="L253" s="2">
        <v>4360</v>
      </c>
    </row>
    <row r="254" spans="1:12" x14ac:dyDescent="0.2">
      <c r="A254" s="2" t="s">
        <v>62</v>
      </c>
      <c r="B254" s="2">
        <v>4</v>
      </c>
      <c r="C254" s="2">
        <v>4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K254" s="3">
        <v>31.92</v>
      </c>
      <c r="L254" s="2">
        <v>8720</v>
      </c>
    </row>
    <row r="255" spans="1:12" x14ac:dyDescent="0.2">
      <c r="A255" s="2" t="s">
        <v>115</v>
      </c>
      <c r="B255" s="2">
        <v>16</v>
      </c>
      <c r="C255" s="2">
        <v>10</v>
      </c>
      <c r="D255" s="2">
        <v>6</v>
      </c>
      <c r="E255" s="2">
        <v>0</v>
      </c>
      <c r="F255" s="2">
        <v>0</v>
      </c>
      <c r="G255" s="2">
        <v>0</v>
      </c>
      <c r="H255" s="2">
        <v>0</v>
      </c>
      <c r="K255" s="3">
        <v>191.68</v>
      </c>
      <c r="L255" s="2">
        <v>2180</v>
      </c>
    </row>
    <row r="256" spans="1:12" x14ac:dyDescent="0.2">
      <c r="A256" s="2" t="s">
        <v>189</v>
      </c>
      <c r="B256" s="2">
        <v>1</v>
      </c>
      <c r="C256" s="2">
        <v>1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K256" s="3">
        <v>17.98</v>
      </c>
      <c r="L256" s="2">
        <v>1090</v>
      </c>
    </row>
    <row r="257" spans="1:12" x14ac:dyDescent="0.2">
      <c r="A257" s="2" t="s">
        <v>190</v>
      </c>
      <c r="B257" s="2">
        <v>113</v>
      </c>
      <c r="C257" s="2">
        <v>54</v>
      </c>
      <c r="D257" s="2">
        <v>59</v>
      </c>
      <c r="E257" s="2">
        <v>0</v>
      </c>
      <c r="F257" s="2">
        <v>0</v>
      </c>
      <c r="G257" s="2">
        <v>0</v>
      </c>
      <c r="H257" s="2">
        <v>0</v>
      </c>
      <c r="K257" s="3">
        <v>2082.77</v>
      </c>
      <c r="L257" s="2">
        <v>1474</v>
      </c>
    </row>
    <row r="258" spans="1:12" x14ac:dyDescent="0.2">
      <c r="A258" s="2" t="s">
        <v>259</v>
      </c>
      <c r="B258" s="2">
        <v>30</v>
      </c>
      <c r="C258" s="2">
        <v>6</v>
      </c>
      <c r="D258" s="2">
        <v>24</v>
      </c>
      <c r="E258" s="2">
        <v>0</v>
      </c>
      <c r="F258" s="2">
        <v>0</v>
      </c>
      <c r="G258" s="2">
        <v>0</v>
      </c>
      <c r="H258" s="2">
        <v>0</v>
      </c>
      <c r="K258" s="3">
        <v>423.64</v>
      </c>
      <c r="L258" s="2">
        <v>870</v>
      </c>
    </row>
    <row r="259" spans="1:12" x14ac:dyDescent="0.2">
      <c r="A259" s="2" t="s">
        <v>228</v>
      </c>
      <c r="B259" s="2">
        <v>18</v>
      </c>
      <c r="C259" s="2">
        <v>9</v>
      </c>
      <c r="D259" s="2">
        <v>9</v>
      </c>
      <c r="E259" s="2">
        <v>0</v>
      </c>
      <c r="F259" s="2">
        <v>0</v>
      </c>
      <c r="G259" s="2">
        <v>0</v>
      </c>
      <c r="H259" s="2">
        <v>0</v>
      </c>
      <c r="K259" s="3">
        <v>411.64</v>
      </c>
      <c r="L259" s="2">
        <v>73</v>
      </c>
    </row>
    <row r="260" spans="1:12" x14ac:dyDescent="0.2">
      <c r="A260" s="2" t="s">
        <v>258</v>
      </c>
      <c r="B260" s="2">
        <v>2</v>
      </c>
      <c r="C260" s="2">
        <v>2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K260" s="3">
        <v>59.96</v>
      </c>
      <c r="L260" s="2">
        <v>861</v>
      </c>
    </row>
    <row r="261" spans="1:12" x14ac:dyDescent="0.2">
      <c r="A261" s="2" t="s">
        <v>147</v>
      </c>
      <c r="B261" s="2">
        <v>1</v>
      </c>
      <c r="C261" s="2">
        <v>0</v>
      </c>
      <c r="D261" s="2">
        <v>1</v>
      </c>
      <c r="E261" s="2">
        <v>0</v>
      </c>
      <c r="F261" s="2">
        <v>0</v>
      </c>
      <c r="G261" s="2">
        <v>0</v>
      </c>
      <c r="H261" s="2">
        <v>0</v>
      </c>
      <c r="K261" s="3">
        <v>13.98</v>
      </c>
      <c r="L261" s="2">
        <v>3444</v>
      </c>
    </row>
    <row r="262" spans="1:12" x14ac:dyDescent="0.2">
      <c r="A262" s="2" t="s">
        <v>442</v>
      </c>
      <c r="B262" s="2">
        <v>22</v>
      </c>
      <c r="C262" s="2">
        <v>3</v>
      </c>
      <c r="D262" s="2">
        <v>19</v>
      </c>
      <c r="E262" s="2">
        <v>0</v>
      </c>
      <c r="F262" s="2">
        <v>0</v>
      </c>
      <c r="G262" s="2">
        <v>0</v>
      </c>
      <c r="H262" s="2">
        <v>0</v>
      </c>
      <c r="K262" s="3">
        <v>430.56</v>
      </c>
      <c r="L262" s="2">
        <v>1276</v>
      </c>
    </row>
    <row r="263" spans="1:12" x14ac:dyDescent="0.2">
      <c r="A263" s="2" t="s">
        <v>255</v>
      </c>
      <c r="B263" s="2">
        <v>23</v>
      </c>
      <c r="C263" s="2">
        <v>10</v>
      </c>
      <c r="D263" s="2">
        <v>13</v>
      </c>
      <c r="E263" s="2">
        <v>0</v>
      </c>
      <c r="F263" s="2">
        <v>0</v>
      </c>
      <c r="G263" s="2">
        <v>0</v>
      </c>
      <c r="H263" s="2">
        <v>0</v>
      </c>
      <c r="K263" s="3">
        <v>657.54</v>
      </c>
      <c r="L263" s="2">
        <v>750</v>
      </c>
    </row>
    <row r="264" spans="1:12" x14ac:dyDescent="0.2">
      <c r="A264" s="2" t="s">
        <v>246</v>
      </c>
      <c r="B264" s="2">
        <v>14</v>
      </c>
      <c r="C264" s="2">
        <v>6</v>
      </c>
      <c r="D264" s="2">
        <v>8</v>
      </c>
      <c r="E264" s="2">
        <v>0</v>
      </c>
      <c r="F264" s="2">
        <v>0</v>
      </c>
      <c r="G264" s="2">
        <v>0</v>
      </c>
      <c r="H264" s="2">
        <v>0</v>
      </c>
      <c r="K264" s="3">
        <v>367.72</v>
      </c>
      <c r="L264" s="2">
        <v>1455</v>
      </c>
    </row>
    <row r="265" spans="1:12" x14ac:dyDescent="0.2">
      <c r="A265" s="2" t="s">
        <v>301</v>
      </c>
      <c r="B265" s="2">
        <v>177</v>
      </c>
      <c r="C265" s="2">
        <v>11</v>
      </c>
      <c r="D265" s="2">
        <v>166</v>
      </c>
      <c r="E265" s="2">
        <v>0</v>
      </c>
      <c r="F265" s="2">
        <v>0</v>
      </c>
      <c r="G265" s="2">
        <v>0</v>
      </c>
      <c r="H265" s="2">
        <v>0</v>
      </c>
      <c r="K265" s="3">
        <v>11055.94</v>
      </c>
      <c r="L265" s="2">
        <v>706</v>
      </c>
    </row>
    <row r="266" spans="1:12" x14ac:dyDescent="0.2">
      <c r="A266" s="2" t="s">
        <v>293</v>
      </c>
      <c r="B266" s="2">
        <v>3</v>
      </c>
      <c r="C266" s="2">
        <v>3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K266" s="3">
        <v>194.94</v>
      </c>
      <c r="L266" s="2">
        <v>178</v>
      </c>
    </row>
    <row r="267" spans="1:12" x14ac:dyDescent="0.2">
      <c r="A267" s="2" t="s">
        <v>183</v>
      </c>
      <c r="B267" s="2">
        <v>192</v>
      </c>
      <c r="C267" s="2">
        <v>115</v>
      </c>
      <c r="D267" s="2">
        <v>77</v>
      </c>
      <c r="E267" s="2">
        <v>0</v>
      </c>
      <c r="F267" s="2">
        <v>0</v>
      </c>
      <c r="G267" s="2">
        <v>0</v>
      </c>
      <c r="H267" s="2">
        <v>0</v>
      </c>
      <c r="K267" s="3">
        <v>3452.53</v>
      </c>
      <c r="L267" s="2">
        <v>1346</v>
      </c>
    </row>
    <row r="268" spans="1:12" x14ac:dyDescent="0.2">
      <c r="A268" s="2" t="s">
        <v>219</v>
      </c>
      <c r="B268" s="2">
        <v>74</v>
      </c>
      <c r="C268" s="2">
        <v>35</v>
      </c>
      <c r="D268" s="2">
        <v>39</v>
      </c>
      <c r="E268" s="2">
        <v>0</v>
      </c>
      <c r="F268" s="2">
        <v>0</v>
      </c>
      <c r="G268" s="2">
        <v>0</v>
      </c>
      <c r="H268" s="2">
        <v>0</v>
      </c>
      <c r="K268" s="3">
        <v>1615.52</v>
      </c>
      <c r="L268" s="2">
        <v>993</v>
      </c>
    </row>
    <row r="269" spans="1:12" x14ac:dyDescent="0.2">
      <c r="A269" s="2" t="s">
        <v>196</v>
      </c>
      <c r="B269" s="2">
        <v>37</v>
      </c>
      <c r="C269" s="2">
        <v>1</v>
      </c>
      <c r="D269" s="2">
        <v>36</v>
      </c>
      <c r="E269" s="2">
        <v>0</v>
      </c>
      <c r="F269" s="2">
        <v>0</v>
      </c>
      <c r="G269" s="2">
        <v>0</v>
      </c>
      <c r="H269" s="2">
        <v>0</v>
      </c>
      <c r="K269" s="3">
        <v>724.05</v>
      </c>
      <c r="L269" s="2">
        <v>0</v>
      </c>
    </row>
    <row r="270" spans="1:12" x14ac:dyDescent="0.2">
      <c r="A270" s="2" t="s">
        <v>285</v>
      </c>
      <c r="B270" s="2">
        <v>4</v>
      </c>
      <c r="C270" s="2">
        <v>4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K270" s="3">
        <v>147.91999999999999</v>
      </c>
      <c r="L270" s="2">
        <v>391</v>
      </c>
    </row>
    <row r="271" spans="1:12" x14ac:dyDescent="0.2">
      <c r="A271" s="2" t="s">
        <v>271</v>
      </c>
      <c r="B271" s="2">
        <v>23</v>
      </c>
      <c r="C271" s="2">
        <v>5</v>
      </c>
      <c r="D271" s="2">
        <v>18</v>
      </c>
      <c r="E271" s="2">
        <v>0</v>
      </c>
      <c r="F271" s="2">
        <v>0</v>
      </c>
      <c r="G271" s="2">
        <v>0</v>
      </c>
      <c r="H271" s="2">
        <v>0</v>
      </c>
      <c r="K271" s="3">
        <v>804.42</v>
      </c>
      <c r="L271" s="2">
        <v>470</v>
      </c>
    </row>
    <row r="272" spans="1:12" x14ac:dyDescent="0.2">
      <c r="A272" s="2" t="s">
        <v>263</v>
      </c>
      <c r="B272" s="2">
        <v>4</v>
      </c>
      <c r="C272" s="2">
        <v>4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K272" s="3">
        <v>123.92</v>
      </c>
      <c r="L272" s="2">
        <v>1202</v>
      </c>
    </row>
    <row r="273" spans="1:12" x14ac:dyDescent="0.2">
      <c r="A273" s="2" t="s">
        <v>254</v>
      </c>
      <c r="B273" s="2">
        <v>54</v>
      </c>
      <c r="C273" s="2">
        <v>16</v>
      </c>
      <c r="D273" s="2">
        <v>38</v>
      </c>
      <c r="E273" s="2">
        <v>0</v>
      </c>
      <c r="F273" s="2">
        <v>0</v>
      </c>
      <c r="G273" s="2">
        <v>0</v>
      </c>
      <c r="H273" s="2">
        <v>0</v>
      </c>
      <c r="K273" s="3">
        <v>1550.63</v>
      </c>
      <c r="L273" s="2">
        <v>920</v>
      </c>
    </row>
    <row r="274" spans="1:12" x14ac:dyDescent="0.2">
      <c r="A274" s="2" t="s">
        <v>239</v>
      </c>
      <c r="B274" s="2">
        <v>4</v>
      </c>
      <c r="C274" s="2">
        <v>1</v>
      </c>
      <c r="D274" s="2">
        <v>3</v>
      </c>
      <c r="E274" s="2">
        <v>0</v>
      </c>
      <c r="F274" s="2">
        <v>0</v>
      </c>
      <c r="G274" s="2">
        <v>0</v>
      </c>
      <c r="H274" s="2">
        <v>0</v>
      </c>
      <c r="K274" s="3">
        <v>99.92</v>
      </c>
      <c r="L274" s="2">
        <v>363</v>
      </c>
    </row>
    <row r="275" spans="1:12" x14ac:dyDescent="0.2">
      <c r="A275" s="2" t="s">
        <v>253</v>
      </c>
      <c r="B275" s="2">
        <v>20</v>
      </c>
      <c r="C275" s="2">
        <v>5</v>
      </c>
      <c r="D275" s="2">
        <v>15</v>
      </c>
      <c r="E275" s="2">
        <v>0</v>
      </c>
      <c r="F275" s="2">
        <v>0</v>
      </c>
      <c r="G275" s="2">
        <v>0</v>
      </c>
      <c r="H275" s="2">
        <v>0</v>
      </c>
      <c r="K275" s="3">
        <v>579.30999999999995</v>
      </c>
      <c r="L275" s="2">
        <v>904</v>
      </c>
    </row>
    <row r="276" spans="1:12" x14ac:dyDescent="0.2">
      <c r="A276" s="2" t="s">
        <v>216</v>
      </c>
      <c r="B276" s="2">
        <v>23</v>
      </c>
      <c r="C276" s="2">
        <v>3</v>
      </c>
      <c r="D276" s="2">
        <v>20</v>
      </c>
      <c r="E276" s="2">
        <v>0</v>
      </c>
      <c r="F276" s="2">
        <v>0</v>
      </c>
      <c r="G276" s="2">
        <v>0</v>
      </c>
      <c r="H276" s="2">
        <v>0</v>
      </c>
      <c r="K276" s="3">
        <v>483.51</v>
      </c>
      <c r="L276" s="2">
        <v>69</v>
      </c>
    </row>
    <row r="277" spans="1:12" x14ac:dyDescent="0.2">
      <c r="A277" s="2" t="s">
        <v>153</v>
      </c>
      <c r="B277" s="2">
        <v>1</v>
      </c>
      <c r="C277" s="2">
        <v>1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K277" s="3">
        <v>9.98</v>
      </c>
      <c r="L277" s="2">
        <v>6268</v>
      </c>
    </row>
    <row r="278" spans="1:12" x14ac:dyDescent="0.2">
      <c r="A278" s="2" t="s">
        <v>250</v>
      </c>
      <c r="B278" s="2">
        <v>12</v>
      </c>
      <c r="C278" s="2">
        <v>3</v>
      </c>
      <c r="D278" s="2">
        <v>9</v>
      </c>
      <c r="E278" s="2">
        <v>0</v>
      </c>
      <c r="F278" s="2">
        <v>0</v>
      </c>
      <c r="G278" s="2">
        <v>0</v>
      </c>
      <c r="H278" s="2">
        <v>0</v>
      </c>
      <c r="K278" s="3">
        <v>323.76</v>
      </c>
      <c r="L278" s="2">
        <v>1828</v>
      </c>
    </row>
    <row r="279" spans="1:12" x14ac:dyDescent="0.2">
      <c r="A279" s="2" t="s">
        <v>234</v>
      </c>
      <c r="B279" s="2">
        <v>50</v>
      </c>
      <c r="C279" s="2">
        <v>32</v>
      </c>
      <c r="D279" s="2">
        <v>18</v>
      </c>
      <c r="E279" s="2">
        <v>0</v>
      </c>
      <c r="F279" s="2">
        <v>0</v>
      </c>
      <c r="G279" s="2">
        <v>0</v>
      </c>
      <c r="H279" s="2">
        <v>0</v>
      </c>
      <c r="I279" s="5"/>
      <c r="K279" s="3">
        <v>1194</v>
      </c>
      <c r="L279" s="2">
        <v>136</v>
      </c>
    </row>
    <row r="280" spans="1:12" x14ac:dyDescent="0.2">
      <c r="A280" s="2" t="s">
        <v>299</v>
      </c>
      <c r="B280" s="2">
        <v>4</v>
      </c>
      <c r="C280" s="2">
        <v>4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K280" s="3">
        <v>228.92</v>
      </c>
      <c r="L280" s="2">
        <v>488</v>
      </c>
    </row>
    <row r="281" spans="1:12" x14ac:dyDescent="0.2">
      <c r="A281" s="2" t="s">
        <v>306</v>
      </c>
      <c r="B281" s="2">
        <v>2</v>
      </c>
      <c r="C281" s="2">
        <v>2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K281" s="3">
        <v>177.96</v>
      </c>
      <c r="L281" s="2">
        <v>244</v>
      </c>
    </row>
    <row r="282" spans="1:12" x14ac:dyDescent="0.2">
      <c r="A282" s="2" t="s">
        <v>198</v>
      </c>
      <c r="B282" s="2">
        <v>8</v>
      </c>
      <c r="C282" s="2">
        <v>8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K282" s="3">
        <v>104.84</v>
      </c>
      <c r="L282" s="2">
        <v>2369</v>
      </c>
    </row>
    <row r="283" spans="1:12" x14ac:dyDescent="0.2">
      <c r="A283" s="2" t="s">
        <v>289</v>
      </c>
      <c r="B283" s="2">
        <v>2</v>
      </c>
      <c r="C283" s="2">
        <v>2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K283" s="3">
        <v>93.96</v>
      </c>
      <c r="L283" s="2">
        <v>125</v>
      </c>
    </row>
    <row r="284" spans="1:12" x14ac:dyDescent="0.2">
      <c r="A284" s="2" t="s">
        <v>230</v>
      </c>
      <c r="B284" s="2">
        <v>3</v>
      </c>
      <c r="C284" s="2">
        <v>0</v>
      </c>
      <c r="D284" s="2">
        <v>3</v>
      </c>
      <c r="E284" s="2">
        <v>0</v>
      </c>
      <c r="F284" s="2">
        <v>0</v>
      </c>
      <c r="G284" s="2">
        <v>0</v>
      </c>
      <c r="H284" s="2">
        <v>0</v>
      </c>
      <c r="K284" s="3">
        <v>68.94</v>
      </c>
      <c r="L284" s="2">
        <v>3730</v>
      </c>
    </row>
    <row r="285" spans="1:12" x14ac:dyDescent="0.2">
      <c r="A285" s="2" t="s">
        <v>129</v>
      </c>
      <c r="B285" s="2">
        <v>9</v>
      </c>
      <c r="C285" s="2">
        <v>9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K285" s="3">
        <v>114.82</v>
      </c>
      <c r="L285" s="2">
        <v>1591</v>
      </c>
    </row>
    <row r="286" spans="1:12" x14ac:dyDescent="0.2">
      <c r="A286" s="2" t="s">
        <v>221</v>
      </c>
      <c r="B286" s="2">
        <v>3</v>
      </c>
      <c r="C286" s="2">
        <v>1</v>
      </c>
      <c r="D286" s="2">
        <v>2</v>
      </c>
      <c r="E286" s="2">
        <v>0</v>
      </c>
      <c r="F286" s="2">
        <v>0</v>
      </c>
      <c r="G286" s="2">
        <v>0</v>
      </c>
      <c r="H286" s="2">
        <v>0</v>
      </c>
      <c r="K286" s="3">
        <v>65.75</v>
      </c>
      <c r="L286" s="2">
        <v>952</v>
      </c>
    </row>
    <row r="287" spans="1:12" x14ac:dyDescent="0.2">
      <c r="A287" s="2" t="s">
        <v>304</v>
      </c>
      <c r="B287" s="2">
        <v>4</v>
      </c>
      <c r="C287" s="2">
        <v>1</v>
      </c>
      <c r="D287" s="2">
        <v>3</v>
      </c>
      <c r="E287" s="2">
        <v>0</v>
      </c>
      <c r="F287" s="2">
        <v>0</v>
      </c>
      <c r="G287" s="2">
        <v>0</v>
      </c>
      <c r="H287" s="2">
        <v>0</v>
      </c>
      <c r="K287" s="3">
        <v>198</v>
      </c>
      <c r="L287" s="2">
        <v>1321</v>
      </c>
    </row>
    <row r="288" spans="1:12" x14ac:dyDescent="0.2">
      <c r="A288" s="2" t="s">
        <v>282</v>
      </c>
      <c r="B288" s="2">
        <v>1</v>
      </c>
      <c r="C288" s="2">
        <v>1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K288" s="3">
        <v>38.979999999999997</v>
      </c>
      <c r="L288" s="2">
        <v>1007</v>
      </c>
    </row>
    <row r="289" spans="1:12" x14ac:dyDescent="0.2">
      <c r="A289" s="2" t="s">
        <v>168</v>
      </c>
      <c r="B289" s="2">
        <v>6</v>
      </c>
      <c r="C289" s="2">
        <v>6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K289" s="3">
        <v>95.88</v>
      </c>
      <c r="L289" s="2">
        <v>2347</v>
      </c>
    </row>
    <row r="290" spans="1:12" x14ac:dyDescent="0.2">
      <c r="A290" s="2" t="s">
        <v>213</v>
      </c>
      <c r="B290" s="2">
        <v>15</v>
      </c>
      <c r="C290" s="2">
        <v>1</v>
      </c>
      <c r="D290" s="2">
        <v>13</v>
      </c>
      <c r="E290" s="2">
        <v>1</v>
      </c>
      <c r="F290" s="2">
        <v>0</v>
      </c>
      <c r="G290" s="2">
        <v>0</v>
      </c>
      <c r="H290" s="2">
        <v>0</v>
      </c>
      <c r="K290" s="3">
        <v>322.20999999999998</v>
      </c>
      <c r="L290" s="2">
        <v>1565</v>
      </c>
    </row>
    <row r="291" spans="1:12" x14ac:dyDescent="0.2">
      <c r="A291" s="2" t="s">
        <v>450</v>
      </c>
      <c r="B291" s="2">
        <v>1</v>
      </c>
      <c r="C291" s="2">
        <v>0</v>
      </c>
      <c r="D291" s="2">
        <v>1</v>
      </c>
      <c r="E291" s="2">
        <v>0</v>
      </c>
      <c r="F291" s="2">
        <v>0</v>
      </c>
      <c r="G291" s="2">
        <v>0</v>
      </c>
      <c r="H291" s="2">
        <v>0</v>
      </c>
      <c r="K291" s="3">
        <v>20.98</v>
      </c>
      <c r="L291" s="2">
        <v>845</v>
      </c>
    </row>
    <row r="292" spans="1:12" x14ac:dyDescent="0.2">
      <c r="A292" s="2" t="s">
        <v>451</v>
      </c>
      <c r="B292" s="2">
        <v>4</v>
      </c>
      <c r="C292" s="2">
        <v>1</v>
      </c>
      <c r="D292" s="2">
        <v>3</v>
      </c>
      <c r="E292" s="2">
        <v>0</v>
      </c>
      <c r="F292" s="2">
        <v>0</v>
      </c>
      <c r="G292" s="2">
        <v>0</v>
      </c>
      <c r="H292" s="2">
        <v>0</v>
      </c>
      <c r="K292" s="3">
        <v>70.62</v>
      </c>
      <c r="L292" s="2">
        <v>865</v>
      </c>
    </row>
    <row r="293" spans="1:12" x14ac:dyDescent="0.2">
      <c r="A293" s="2" t="s">
        <v>452</v>
      </c>
      <c r="B293" s="2">
        <v>4</v>
      </c>
      <c r="C293" s="2">
        <v>1</v>
      </c>
      <c r="D293" s="2">
        <v>3</v>
      </c>
      <c r="E293" s="2">
        <v>0</v>
      </c>
      <c r="F293" s="2">
        <v>0</v>
      </c>
      <c r="G293" s="2">
        <v>0</v>
      </c>
      <c r="H293" s="2">
        <v>0</v>
      </c>
      <c r="K293" s="3">
        <v>163.92</v>
      </c>
      <c r="L293" s="2">
        <v>2844</v>
      </c>
    </row>
    <row r="294" spans="1:12" x14ac:dyDescent="0.2">
      <c r="A294" s="2" t="s">
        <v>307</v>
      </c>
      <c r="B294" s="2">
        <v>3</v>
      </c>
      <c r="C294" s="2">
        <v>1</v>
      </c>
      <c r="D294" s="2">
        <v>2</v>
      </c>
      <c r="E294" s="2">
        <v>0</v>
      </c>
      <c r="F294" s="2">
        <v>0</v>
      </c>
      <c r="G294" s="2">
        <v>0</v>
      </c>
      <c r="H294" s="2">
        <v>0</v>
      </c>
      <c r="K294" s="3">
        <v>194.94</v>
      </c>
      <c r="L294" s="2">
        <v>1422</v>
      </c>
    </row>
    <row r="295" spans="1:12" x14ac:dyDescent="0.2">
      <c r="A295" s="2" t="s">
        <v>141</v>
      </c>
      <c r="B295" s="2">
        <v>122</v>
      </c>
      <c r="C295" s="2">
        <v>18</v>
      </c>
      <c r="D295" s="2">
        <v>99</v>
      </c>
      <c r="E295" s="2">
        <v>5</v>
      </c>
      <c r="F295" s="2">
        <v>0</v>
      </c>
      <c r="G295" s="2">
        <v>0</v>
      </c>
      <c r="H295" s="2">
        <v>0</v>
      </c>
      <c r="K295" s="3">
        <v>1378.25</v>
      </c>
      <c r="L295" s="2">
        <v>9685</v>
      </c>
    </row>
    <row r="296" spans="1:12" x14ac:dyDescent="0.2">
      <c r="A296" s="2" t="s">
        <v>160</v>
      </c>
      <c r="B296" s="2">
        <v>17</v>
      </c>
      <c r="C296" s="2">
        <v>2</v>
      </c>
      <c r="D296" s="2">
        <v>13</v>
      </c>
      <c r="E296" s="2">
        <v>2</v>
      </c>
      <c r="F296" s="2">
        <v>0</v>
      </c>
      <c r="G296" s="2">
        <v>0</v>
      </c>
      <c r="H296" s="2">
        <v>0</v>
      </c>
      <c r="K296" s="3">
        <v>245.79</v>
      </c>
      <c r="L296" s="2">
        <v>6457</v>
      </c>
    </row>
    <row r="297" spans="1:12" x14ac:dyDescent="0.2">
      <c r="A297" s="2" t="s">
        <v>193</v>
      </c>
      <c r="B297" s="2">
        <v>29</v>
      </c>
      <c r="C297" s="2">
        <v>8</v>
      </c>
      <c r="D297" s="2">
        <v>21</v>
      </c>
      <c r="E297" s="2">
        <v>0</v>
      </c>
      <c r="F297" s="2">
        <v>0</v>
      </c>
      <c r="G297" s="2">
        <v>0</v>
      </c>
      <c r="H297" s="2">
        <v>0</v>
      </c>
      <c r="K297" s="3">
        <v>468.17</v>
      </c>
      <c r="L297" s="2">
        <v>4843</v>
      </c>
    </row>
    <row r="298" spans="1:12" x14ac:dyDescent="0.2">
      <c r="A298" s="2" t="s">
        <v>201</v>
      </c>
      <c r="B298" s="2">
        <v>4</v>
      </c>
      <c r="C298" s="2">
        <v>4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K298" s="3">
        <v>72.92</v>
      </c>
      <c r="L298" s="2">
        <v>3874</v>
      </c>
    </row>
    <row r="299" spans="1:12" x14ac:dyDescent="0.2">
      <c r="A299" s="2" t="s">
        <v>226</v>
      </c>
      <c r="B299" s="2">
        <v>6</v>
      </c>
      <c r="C299" s="2">
        <v>6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K299" s="3">
        <v>117.88</v>
      </c>
      <c r="L299" s="2">
        <v>3228</v>
      </c>
    </row>
    <row r="300" spans="1:12" x14ac:dyDescent="0.2">
      <c r="A300" s="2" t="s">
        <v>264</v>
      </c>
      <c r="B300" s="2">
        <v>3</v>
      </c>
      <c r="C300" s="2">
        <v>3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K300" s="3">
        <v>77.94</v>
      </c>
      <c r="L300" s="2">
        <v>2421</v>
      </c>
    </row>
    <row r="301" spans="1:12" x14ac:dyDescent="0.2">
      <c r="A301" s="2" t="s">
        <v>277</v>
      </c>
      <c r="B301" s="2">
        <v>2</v>
      </c>
      <c r="C301" s="2">
        <v>2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K301" s="3">
        <v>55.96</v>
      </c>
      <c r="L301" s="2">
        <v>1937</v>
      </c>
    </row>
    <row r="302" spans="1:12" x14ac:dyDescent="0.2">
      <c r="A302" s="2" t="s">
        <v>76</v>
      </c>
      <c r="B302" s="2">
        <v>2</v>
      </c>
      <c r="C302" s="2">
        <v>2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K302" s="3">
        <v>18.96</v>
      </c>
      <c r="L302" s="2">
        <v>9270</v>
      </c>
    </row>
    <row r="303" spans="1:12" x14ac:dyDescent="0.2">
      <c r="A303" s="2" t="s">
        <v>243</v>
      </c>
      <c r="B303" s="2">
        <v>12</v>
      </c>
      <c r="C303" s="2">
        <v>3</v>
      </c>
      <c r="D303" s="2">
        <v>9</v>
      </c>
      <c r="E303" s="2">
        <v>0</v>
      </c>
      <c r="F303" s="2">
        <v>0</v>
      </c>
      <c r="G303" s="2">
        <v>0</v>
      </c>
      <c r="H303" s="2">
        <v>0</v>
      </c>
      <c r="K303" s="3">
        <v>268.77999999999997</v>
      </c>
      <c r="L303" s="2">
        <v>3901</v>
      </c>
    </row>
    <row r="304" spans="1:12" x14ac:dyDescent="0.2">
      <c r="A304" s="2" t="s">
        <v>35</v>
      </c>
      <c r="B304" s="2">
        <v>1</v>
      </c>
      <c r="C304" s="2">
        <v>1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K304" s="3">
        <v>5.79</v>
      </c>
      <c r="L304" s="2">
        <v>38416</v>
      </c>
    </row>
    <row r="305" spans="1:12" x14ac:dyDescent="0.2">
      <c r="A305" s="2" t="s">
        <v>57</v>
      </c>
      <c r="B305" s="2">
        <v>2</v>
      </c>
      <c r="C305" s="2">
        <v>2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K305" s="3">
        <v>11.96</v>
      </c>
      <c r="L305" s="2">
        <v>23050</v>
      </c>
    </row>
    <row r="306" spans="1:12" x14ac:dyDescent="0.2">
      <c r="A306" s="2" t="s">
        <v>47</v>
      </c>
      <c r="B306" s="2">
        <v>2</v>
      </c>
      <c r="C306" s="2">
        <v>2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K306" s="3">
        <v>19.96</v>
      </c>
      <c r="L306" s="2">
        <v>11525</v>
      </c>
    </row>
    <row r="307" spans="1:12" x14ac:dyDescent="0.2">
      <c r="A307" s="2" t="s">
        <v>103</v>
      </c>
      <c r="B307" s="2">
        <v>1</v>
      </c>
      <c r="C307" s="2">
        <v>1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K307" s="3">
        <v>10.98</v>
      </c>
      <c r="L307" s="2">
        <v>2305</v>
      </c>
    </row>
    <row r="308" spans="1:12" x14ac:dyDescent="0.2">
      <c r="A308" s="2" t="s">
        <v>473</v>
      </c>
      <c r="B308" s="2">
        <v>1</v>
      </c>
      <c r="C308" s="2">
        <v>1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K308" s="3">
        <v>9.98</v>
      </c>
      <c r="L308" s="2">
        <v>1586</v>
      </c>
    </row>
    <row r="309" spans="1:12" x14ac:dyDescent="0.2">
      <c r="A309" s="2" t="s">
        <v>474</v>
      </c>
      <c r="B309" s="2">
        <v>1</v>
      </c>
      <c r="C309" s="2">
        <v>1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K309" s="3">
        <v>21.98</v>
      </c>
      <c r="L309" s="2">
        <v>396</v>
      </c>
    </row>
    <row r="310" spans="1:12" x14ac:dyDescent="0.2">
      <c r="A310" s="2" t="s">
        <v>475</v>
      </c>
      <c r="B310" s="2">
        <v>1</v>
      </c>
      <c r="C310" s="2">
        <v>1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K310" s="3">
        <v>9.98</v>
      </c>
      <c r="L310" s="2">
        <v>6856</v>
      </c>
    </row>
    <row r="311" spans="1:12" x14ac:dyDescent="0.2">
      <c r="A311" s="2" t="s">
        <v>106</v>
      </c>
      <c r="B311" s="2">
        <v>4</v>
      </c>
      <c r="C311" s="2">
        <v>4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K311" s="3">
        <v>46.92</v>
      </c>
      <c r="L311" s="2">
        <v>1714</v>
      </c>
    </row>
    <row r="312" spans="1:12" x14ac:dyDescent="0.2">
      <c r="A312" s="2" t="s">
        <v>291</v>
      </c>
      <c r="B312" s="2">
        <v>2</v>
      </c>
      <c r="C312" s="2">
        <v>2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K312" s="3">
        <v>91.96</v>
      </c>
      <c r="L312" s="2">
        <v>137</v>
      </c>
    </row>
    <row r="313" spans="1:12" x14ac:dyDescent="0.2">
      <c r="A313" s="2" t="s">
        <v>139</v>
      </c>
      <c r="B313" s="2">
        <v>21</v>
      </c>
      <c r="C313" s="2">
        <v>12</v>
      </c>
      <c r="D313" s="2">
        <v>9</v>
      </c>
      <c r="E313" s="2">
        <v>0</v>
      </c>
      <c r="F313" s="2">
        <v>0</v>
      </c>
      <c r="G313" s="2">
        <v>0</v>
      </c>
      <c r="H313" s="2">
        <v>0</v>
      </c>
      <c r="K313" s="3">
        <v>247.6</v>
      </c>
      <c r="L313" s="2">
        <v>1167</v>
      </c>
    </row>
    <row r="314" spans="1:12" x14ac:dyDescent="0.2">
      <c r="A314" s="2" t="s">
        <v>482</v>
      </c>
      <c r="B314" s="2">
        <v>1</v>
      </c>
      <c r="C314" s="2">
        <v>1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K314" s="3">
        <v>5.98</v>
      </c>
      <c r="L314" s="2">
        <v>16917</v>
      </c>
    </row>
    <row r="315" spans="1:12" x14ac:dyDescent="0.2">
      <c r="A315" s="2" t="s">
        <v>110</v>
      </c>
      <c r="B315" s="2">
        <v>13</v>
      </c>
      <c r="C315" s="2">
        <v>5</v>
      </c>
      <c r="D315" s="2">
        <v>8</v>
      </c>
      <c r="E315" s="2">
        <v>0</v>
      </c>
      <c r="F315" s="2">
        <v>0</v>
      </c>
      <c r="G315" s="2">
        <v>0</v>
      </c>
      <c r="H315" s="2">
        <v>0</v>
      </c>
      <c r="K315" s="3">
        <v>163.25</v>
      </c>
      <c r="L315" s="2">
        <v>8458</v>
      </c>
    </row>
    <row r="316" spans="1:12" x14ac:dyDescent="0.2">
      <c r="A316" s="2" t="s">
        <v>155</v>
      </c>
      <c r="B316" s="2">
        <v>4</v>
      </c>
      <c r="C316" s="2">
        <v>2</v>
      </c>
      <c r="D316" s="2">
        <v>2</v>
      </c>
      <c r="E316" s="2">
        <v>0</v>
      </c>
      <c r="F316" s="2">
        <v>0</v>
      </c>
      <c r="G316" s="2">
        <v>0</v>
      </c>
      <c r="H316" s="2">
        <v>0</v>
      </c>
      <c r="K316" s="3">
        <v>63.92</v>
      </c>
      <c r="L316" s="2">
        <v>4229</v>
      </c>
    </row>
    <row r="317" spans="1:12" x14ac:dyDescent="0.2">
      <c r="A317" s="2" t="s">
        <v>485</v>
      </c>
      <c r="B317" s="2">
        <v>2</v>
      </c>
      <c r="C317" s="2">
        <v>2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K317" s="3">
        <v>33.96</v>
      </c>
      <c r="L317" s="2">
        <v>2819</v>
      </c>
    </row>
    <row r="318" spans="1:12" x14ac:dyDescent="0.2">
      <c r="A318" s="2" t="s">
        <v>181</v>
      </c>
      <c r="B318" s="2">
        <v>1</v>
      </c>
      <c r="C318" s="2">
        <v>1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K318" s="3">
        <v>21.98</v>
      </c>
      <c r="L318" s="2">
        <v>2114</v>
      </c>
    </row>
    <row r="319" spans="1:12" x14ac:dyDescent="0.2">
      <c r="A319" s="2" t="s">
        <v>488</v>
      </c>
      <c r="B319" s="2">
        <v>1</v>
      </c>
      <c r="C319" s="2">
        <v>1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K319" s="3">
        <v>19.98</v>
      </c>
      <c r="L319" s="2">
        <v>3947</v>
      </c>
    </row>
    <row r="320" spans="1:12" x14ac:dyDescent="0.2">
      <c r="A320" s="2" t="s">
        <v>154</v>
      </c>
      <c r="B320" s="2">
        <v>1</v>
      </c>
      <c r="C320" s="2">
        <v>1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K320" s="3">
        <v>14.98</v>
      </c>
      <c r="L320" s="2">
        <v>0</v>
      </c>
    </row>
    <row r="321" spans="1:12" x14ac:dyDescent="0.2">
      <c r="A321" s="2" t="s">
        <v>135</v>
      </c>
      <c r="B321" s="2">
        <v>3</v>
      </c>
      <c r="C321" s="2">
        <v>3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K321" s="3">
        <v>38.94</v>
      </c>
      <c r="L321" s="2">
        <v>1081</v>
      </c>
    </row>
    <row r="322" spans="1:12" x14ac:dyDescent="0.2">
      <c r="A322" s="2" t="s">
        <v>159</v>
      </c>
      <c r="B322" s="2">
        <v>3</v>
      </c>
      <c r="C322" s="2">
        <v>3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K322" s="3">
        <v>44.94</v>
      </c>
      <c r="L322" s="2">
        <v>648</v>
      </c>
    </row>
    <row r="323" spans="1:12" x14ac:dyDescent="0.2">
      <c r="A323" s="2" t="s">
        <v>513</v>
      </c>
      <c r="B323" s="2">
        <v>4</v>
      </c>
      <c r="C323" s="2">
        <v>4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K323" s="3">
        <v>123.92</v>
      </c>
      <c r="L323" s="2">
        <v>273</v>
      </c>
    </row>
    <row r="324" spans="1:12" x14ac:dyDescent="0.2">
      <c r="A324" s="2" t="s">
        <v>515</v>
      </c>
      <c r="B324" s="2">
        <v>2</v>
      </c>
      <c r="C324" s="2">
        <v>2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K324" s="3">
        <v>93.96</v>
      </c>
      <c r="L324" s="2">
        <v>136</v>
      </c>
    </row>
    <row r="325" spans="1:12" x14ac:dyDescent="0.2">
      <c r="A325" s="2" t="s">
        <v>298</v>
      </c>
      <c r="B325" s="2">
        <v>3</v>
      </c>
      <c r="C325" s="2">
        <v>3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K325" s="3">
        <v>164.94</v>
      </c>
      <c r="L325" s="2">
        <v>4154</v>
      </c>
    </row>
    <row r="326" spans="1:12" x14ac:dyDescent="0.2">
      <c r="A326" s="2" t="s">
        <v>523</v>
      </c>
      <c r="B326" s="2">
        <v>3</v>
      </c>
      <c r="C326" s="2">
        <v>3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K326" s="3">
        <v>149.94</v>
      </c>
      <c r="L326" s="2">
        <v>671</v>
      </c>
    </row>
    <row r="327" spans="1:12" x14ac:dyDescent="0.2">
      <c r="A327" s="2" t="s">
        <v>294</v>
      </c>
      <c r="B327" s="2">
        <v>2</v>
      </c>
      <c r="C327" s="2">
        <v>2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K327" s="3">
        <v>99.96</v>
      </c>
      <c r="L327" s="2">
        <v>190</v>
      </c>
    </row>
    <row r="328" spans="1:12" x14ac:dyDescent="0.2">
      <c r="A328" s="2" t="s">
        <v>235</v>
      </c>
      <c r="B328" s="2">
        <v>2</v>
      </c>
      <c r="C328" s="2">
        <v>2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K328" s="3">
        <v>47.96</v>
      </c>
      <c r="L328" s="2">
        <v>2</v>
      </c>
    </row>
    <row r="329" spans="1:12" x14ac:dyDescent="0.2">
      <c r="A329" s="2" t="s">
        <v>75</v>
      </c>
      <c r="B329" s="2">
        <v>5</v>
      </c>
      <c r="C329" s="2">
        <v>5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K329" s="3">
        <v>44.9</v>
      </c>
      <c r="L329" s="2">
        <v>14086</v>
      </c>
    </row>
    <row r="330" spans="1:12" x14ac:dyDescent="0.2">
      <c r="A330" s="2" t="s">
        <v>90</v>
      </c>
      <c r="B330" s="2">
        <v>2</v>
      </c>
      <c r="C330" s="2">
        <v>2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K330" s="3">
        <v>19.96</v>
      </c>
      <c r="L330" s="2">
        <v>7043</v>
      </c>
    </row>
    <row r="331" spans="1:12" x14ac:dyDescent="0.2">
      <c r="A331" s="2" t="s">
        <v>122</v>
      </c>
      <c r="B331" s="2">
        <v>12</v>
      </c>
      <c r="C331" s="2">
        <v>12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K331" s="3">
        <v>143.76</v>
      </c>
      <c r="L331" s="2">
        <v>3521</v>
      </c>
    </row>
    <row r="332" spans="1:12" x14ac:dyDescent="0.2">
      <c r="A332" s="2" t="s">
        <v>144</v>
      </c>
      <c r="B332" s="2">
        <v>3</v>
      </c>
      <c r="C332" s="2">
        <v>3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K332" s="3">
        <v>41.94</v>
      </c>
      <c r="L332" s="2">
        <v>2817</v>
      </c>
    </row>
    <row r="333" spans="1:12" x14ac:dyDescent="0.2">
      <c r="A333" s="2" t="s">
        <v>158</v>
      </c>
      <c r="B333" s="2">
        <v>4</v>
      </c>
      <c r="C333" s="2">
        <v>4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K333" s="3">
        <v>59.92</v>
      </c>
      <c r="L333" s="2">
        <v>2381</v>
      </c>
    </row>
    <row r="334" spans="1:12" x14ac:dyDescent="0.2">
      <c r="A334" s="2" t="s">
        <v>296</v>
      </c>
      <c r="B334" s="2">
        <v>1</v>
      </c>
      <c r="C334" s="2">
        <v>1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K334" s="3">
        <v>51.98</v>
      </c>
      <c r="L334" s="2">
        <v>500</v>
      </c>
    </row>
    <row r="335" spans="1:12" x14ac:dyDescent="0.2">
      <c r="A335" s="2" t="s">
        <v>303</v>
      </c>
      <c r="B335" s="2">
        <v>1</v>
      </c>
      <c r="C335" s="2">
        <v>1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K335" s="3">
        <v>74.98</v>
      </c>
      <c r="L335" s="2">
        <v>333</v>
      </c>
    </row>
    <row r="336" spans="1:12" x14ac:dyDescent="0.2">
      <c r="A336" s="2" t="s">
        <v>549</v>
      </c>
      <c r="B336" s="2">
        <v>1</v>
      </c>
      <c r="C336" s="2">
        <v>1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K336" s="3">
        <v>13.39</v>
      </c>
      <c r="L336" s="2">
        <v>4281</v>
      </c>
    </row>
    <row r="337" spans="1:12" x14ac:dyDescent="0.2">
      <c r="A337" s="2" t="s">
        <v>552</v>
      </c>
      <c r="B337" s="2">
        <v>2</v>
      </c>
      <c r="C337" s="2">
        <v>2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K337" s="3">
        <v>17.920000000000002</v>
      </c>
      <c r="L337" s="2">
        <v>10704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8349-EE81-47F3-84B6-8746BF94EF2A}">
  <dimension ref="A1:N361"/>
  <sheetViews>
    <sheetView workbookViewId="0">
      <selection activeCell="I1" sqref="I1:J1048576"/>
    </sheetView>
  </sheetViews>
  <sheetFormatPr defaultRowHeight="11.25" x14ac:dyDescent="0.2"/>
  <cols>
    <col min="1" max="1" width="19.28515625" style="2" customWidth="1"/>
    <col min="2" max="8" width="8.140625" style="2" bestFit="1" customWidth="1"/>
    <col min="9" max="10" width="9.140625" style="2"/>
    <col min="11" max="11" width="12.5703125" style="2" bestFit="1" customWidth="1"/>
    <col min="12" max="12" width="8.140625" style="2" bestFit="1" customWidth="1"/>
    <col min="13" max="16384" width="9.140625" style="2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 t="s">
        <v>8</v>
      </c>
      <c r="L1" s="1" t="s">
        <v>9</v>
      </c>
      <c r="N1" s="4">
        <v>44743</v>
      </c>
    </row>
    <row r="2" spans="1:14" x14ac:dyDescent="0.2">
      <c r="A2" s="2" t="s">
        <v>48</v>
      </c>
      <c r="B2" s="2">
        <v>28</v>
      </c>
      <c r="C2" s="2">
        <v>18</v>
      </c>
      <c r="D2" s="2">
        <v>10</v>
      </c>
      <c r="E2" s="2">
        <v>0</v>
      </c>
      <c r="F2" s="2">
        <v>0</v>
      </c>
      <c r="G2" s="2">
        <v>0</v>
      </c>
      <c r="H2" s="2">
        <v>0</v>
      </c>
      <c r="K2" s="3">
        <v>200.44</v>
      </c>
      <c r="L2" s="2">
        <v>4450</v>
      </c>
    </row>
    <row r="3" spans="1:14" x14ac:dyDescent="0.2">
      <c r="A3" s="2" t="s">
        <v>312</v>
      </c>
      <c r="B3" s="2">
        <v>3</v>
      </c>
      <c r="C3" s="2">
        <v>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K3" s="3">
        <v>44.32</v>
      </c>
      <c r="L3" s="2">
        <v>0</v>
      </c>
    </row>
    <row r="4" spans="1:14" x14ac:dyDescent="0.2">
      <c r="A4" s="2" t="s">
        <v>54</v>
      </c>
      <c r="B4" s="2">
        <v>41</v>
      </c>
      <c r="C4" s="2">
        <v>19</v>
      </c>
      <c r="D4" s="2">
        <v>22</v>
      </c>
      <c r="E4" s="2">
        <v>0</v>
      </c>
      <c r="F4" s="2">
        <v>0</v>
      </c>
      <c r="G4" s="2">
        <v>0</v>
      </c>
      <c r="H4" s="2">
        <v>0</v>
      </c>
      <c r="K4" s="3">
        <v>314.51</v>
      </c>
      <c r="L4" s="2">
        <v>1223</v>
      </c>
    </row>
    <row r="5" spans="1:14" x14ac:dyDescent="0.2">
      <c r="A5" s="2" t="s">
        <v>59</v>
      </c>
      <c r="B5" s="2">
        <v>2</v>
      </c>
      <c r="C5" s="2">
        <v>0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K5" s="3">
        <v>15.96</v>
      </c>
      <c r="L5" s="2">
        <v>1390</v>
      </c>
    </row>
    <row r="6" spans="1:14" x14ac:dyDescent="0.2">
      <c r="A6" s="2" t="s">
        <v>313</v>
      </c>
      <c r="B6" s="2">
        <v>42</v>
      </c>
      <c r="C6" s="2">
        <v>42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K6" s="3">
        <v>629.16</v>
      </c>
      <c r="L6" s="2">
        <v>1528</v>
      </c>
    </row>
    <row r="7" spans="1:14" x14ac:dyDescent="0.2">
      <c r="A7" s="2" t="s">
        <v>177</v>
      </c>
      <c r="B7" s="2">
        <v>28</v>
      </c>
      <c r="C7" s="2">
        <v>6</v>
      </c>
      <c r="D7" s="2">
        <v>22</v>
      </c>
      <c r="E7" s="2">
        <v>0</v>
      </c>
      <c r="F7" s="2">
        <v>0</v>
      </c>
      <c r="G7" s="2">
        <v>0</v>
      </c>
      <c r="H7" s="2">
        <v>0</v>
      </c>
      <c r="K7" s="3">
        <v>459.46</v>
      </c>
      <c r="L7" s="2">
        <v>1409</v>
      </c>
    </row>
    <row r="8" spans="1:14" x14ac:dyDescent="0.2">
      <c r="A8" s="2" t="s">
        <v>67</v>
      </c>
      <c r="B8" s="2">
        <v>50</v>
      </c>
      <c r="C8" s="2">
        <v>21</v>
      </c>
      <c r="D8" s="2">
        <v>29</v>
      </c>
      <c r="E8" s="2">
        <v>0</v>
      </c>
      <c r="F8" s="2">
        <v>0</v>
      </c>
      <c r="G8" s="2">
        <v>0</v>
      </c>
      <c r="H8" s="2">
        <v>0</v>
      </c>
      <c r="K8" s="3">
        <v>412.82</v>
      </c>
      <c r="L8" s="2">
        <v>10305</v>
      </c>
    </row>
    <row r="9" spans="1:14" x14ac:dyDescent="0.2">
      <c r="A9" s="2" t="s">
        <v>50</v>
      </c>
      <c r="B9" s="2">
        <v>10</v>
      </c>
      <c r="C9" s="2">
        <v>8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K9" s="3">
        <v>72.819999999999993</v>
      </c>
      <c r="L9" s="2">
        <v>8059</v>
      </c>
    </row>
    <row r="10" spans="1:14" x14ac:dyDescent="0.2">
      <c r="A10" s="2" t="s">
        <v>70</v>
      </c>
      <c r="B10" s="2">
        <v>3</v>
      </c>
      <c r="C10" s="2">
        <v>1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K10" s="3">
        <v>25.94</v>
      </c>
      <c r="L10" s="2">
        <v>12766</v>
      </c>
    </row>
    <row r="11" spans="1:14" x14ac:dyDescent="0.2">
      <c r="A11" s="2" t="s">
        <v>176</v>
      </c>
      <c r="B11" s="2">
        <v>26</v>
      </c>
      <c r="C11" s="2">
        <v>11</v>
      </c>
      <c r="D11" s="2">
        <v>15</v>
      </c>
      <c r="E11" s="2">
        <v>0</v>
      </c>
      <c r="F11" s="2">
        <v>0</v>
      </c>
      <c r="G11" s="2">
        <v>0</v>
      </c>
      <c r="H11" s="2">
        <v>0</v>
      </c>
      <c r="K11" s="3">
        <v>424.48</v>
      </c>
      <c r="L11" s="2">
        <v>2444</v>
      </c>
    </row>
    <row r="12" spans="1:14" x14ac:dyDescent="0.2">
      <c r="A12" s="2" t="s">
        <v>120</v>
      </c>
      <c r="B12" s="2">
        <v>4</v>
      </c>
      <c r="C12" s="2">
        <v>0</v>
      </c>
      <c r="D12" s="2">
        <v>4</v>
      </c>
      <c r="E12" s="2">
        <v>0</v>
      </c>
      <c r="F12" s="2">
        <v>0</v>
      </c>
      <c r="G12" s="2">
        <v>0</v>
      </c>
      <c r="H12" s="2">
        <v>0</v>
      </c>
      <c r="K12" s="3">
        <v>47.92</v>
      </c>
      <c r="L12" s="2">
        <v>2531</v>
      </c>
    </row>
    <row r="13" spans="1:14" x14ac:dyDescent="0.2">
      <c r="A13" s="2" t="s">
        <v>121</v>
      </c>
      <c r="B13" s="2">
        <v>25</v>
      </c>
      <c r="C13" s="2">
        <v>0</v>
      </c>
      <c r="D13" s="2">
        <v>25</v>
      </c>
      <c r="E13" s="2">
        <v>0</v>
      </c>
      <c r="F13" s="2">
        <v>0</v>
      </c>
      <c r="G13" s="2">
        <v>0</v>
      </c>
      <c r="H13" s="2">
        <v>0</v>
      </c>
      <c r="K13" s="3">
        <v>299.5</v>
      </c>
      <c r="L13" s="2">
        <v>49856</v>
      </c>
    </row>
    <row r="14" spans="1:14" x14ac:dyDescent="0.2">
      <c r="A14" s="2" t="s">
        <v>73</v>
      </c>
      <c r="B14" s="2">
        <v>64</v>
      </c>
      <c r="C14" s="2">
        <v>64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K14" s="3">
        <v>574.72</v>
      </c>
      <c r="L14" s="2">
        <v>34881</v>
      </c>
    </row>
    <row r="15" spans="1:14" x14ac:dyDescent="0.2">
      <c r="A15" s="2" t="s">
        <v>124</v>
      </c>
      <c r="B15" s="2">
        <v>22</v>
      </c>
      <c r="C15" s="2">
        <v>12</v>
      </c>
      <c r="D15" s="2">
        <v>10</v>
      </c>
      <c r="E15" s="2">
        <v>0</v>
      </c>
      <c r="F15" s="2">
        <v>0</v>
      </c>
      <c r="G15" s="2">
        <v>0</v>
      </c>
      <c r="H15" s="2">
        <v>0</v>
      </c>
      <c r="K15" s="3">
        <v>266.01</v>
      </c>
      <c r="L15" s="2">
        <v>1827</v>
      </c>
    </row>
    <row r="16" spans="1:14" x14ac:dyDescent="0.2">
      <c r="A16" s="2" t="s">
        <v>166</v>
      </c>
      <c r="B16" s="2">
        <v>49</v>
      </c>
      <c r="C16" s="2">
        <v>0</v>
      </c>
      <c r="D16" s="2">
        <v>49</v>
      </c>
      <c r="E16" s="2">
        <v>0</v>
      </c>
      <c r="F16" s="2">
        <v>0</v>
      </c>
      <c r="G16" s="2">
        <v>0</v>
      </c>
      <c r="H16" s="2">
        <v>0</v>
      </c>
      <c r="K16" s="3">
        <v>782.97</v>
      </c>
      <c r="L16" s="2">
        <v>4246</v>
      </c>
    </row>
    <row r="17" spans="1:12" x14ac:dyDescent="0.2">
      <c r="A17" s="2" t="s">
        <v>87</v>
      </c>
      <c r="B17" s="2">
        <v>82</v>
      </c>
      <c r="C17" s="2">
        <v>0</v>
      </c>
      <c r="D17" s="2">
        <v>82</v>
      </c>
      <c r="E17" s="2">
        <v>0</v>
      </c>
      <c r="F17" s="2">
        <v>0</v>
      </c>
      <c r="G17" s="2">
        <v>0</v>
      </c>
      <c r="H17" s="2">
        <v>0</v>
      </c>
      <c r="K17" s="3">
        <v>817.96</v>
      </c>
      <c r="L17" s="2">
        <v>2867</v>
      </c>
    </row>
    <row r="18" spans="1:12" x14ac:dyDescent="0.2">
      <c r="A18" s="2" t="s">
        <v>140</v>
      </c>
      <c r="B18" s="2">
        <v>23</v>
      </c>
      <c r="C18" s="2">
        <v>1</v>
      </c>
      <c r="D18" s="2">
        <v>22</v>
      </c>
      <c r="E18" s="2">
        <v>0</v>
      </c>
      <c r="F18" s="2">
        <v>0</v>
      </c>
      <c r="G18" s="2">
        <v>0</v>
      </c>
      <c r="H18" s="2">
        <v>0</v>
      </c>
      <c r="K18" s="3">
        <v>317.89</v>
      </c>
      <c r="L18" s="2">
        <v>1847</v>
      </c>
    </row>
    <row r="19" spans="1:12" x14ac:dyDescent="0.2">
      <c r="A19" s="2" t="s">
        <v>131</v>
      </c>
      <c r="B19" s="2">
        <v>141</v>
      </c>
      <c r="C19" s="2">
        <v>28</v>
      </c>
      <c r="D19" s="2">
        <v>113</v>
      </c>
      <c r="E19" s="2">
        <v>0</v>
      </c>
      <c r="F19" s="2">
        <v>0</v>
      </c>
      <c r="G19" s="2">
        <v>0</v>
      </c>
      <c r="H19" s="2">
        <v>0</v>
      </c>
      <c r="K19" s="3">
        <v>1795.22</v>
      </c>
      <c r="L19" s="2">
        <v>279</v>
      </c>
    </row>
    <row r="20" spans="1:12" x14ac:dyDescent="0.2">
      <c r="A20" s="2" t="s">
        <v>116</v>
      </c>
      <c r="B20" s="2">
        <v>49</v>
      </c>
      <c r="C20" s="2">
        <v>2</v>
      </c>
      <c r="D20" s="2">
        <v>47</v>
      </c>
      <c r="E20" s="2">
        <v>0</v>
      </c>
      <c r="F20" s="2">
        <v>0</v>
      </c>
      <c r="G20" s="2">
        <v>0</v>
      </c>
      <c r="H20" s="2">
        <v>0</v>
      </c>
      <c r="K20" s="3">
        <v>586.34</v>
      </c>
      <c r="L20" s="2">
        <v>3739</v>
      </c>
    </row>
    <row r="21" spans="1:12" x14ac:dyDescent="0.2">
      <c r="A21" s="2" t="s">
        <v>142</v>
      </c>
      <c r="B21" s="2">
        <v>35</v>
      </c>
      <c r="C21" s="2">
        <v>28</v>
      </c>
      <c r="D21" s="2">
        <v>7</v>
      </c>
      <c r="E21" s="2">
        <v>0</v>
      </c>
      <c r="F21" s="2">
        <v>0</v>
      </c>
      <c r="G21" s="2">
        <v>0</v>
      </c>
      <c r="H21" s="2">
        <v>0</v>
      </c>
      <c r="K21" s="3">
        <v>485.32</v>
      </c>
      <c r="L21" s="2">
        <v>1877</v>
      </c>
    </row>
    <row r="22" spans="1:12" x14ac:dyDescent="0.2">
      <c r="A22" s="2" t="s">
        <v>218</v>
      </c>
      <c r="B22" s="2">
        <v>42</v>
      </c>
      <c r="C22" s="2">
        <v>2</v>
      </c>
      <c r="D22" s="2">
        <v>40</v>
      </c>
      <c r="E22" s="2">
        <v>0</v>
      </c>
      <c r="F22" s="2">
        <v>0</v>
      </c>
      <c r="G22" s="2">
        <v>0</v>
      </c>
      <c r="H22" s="2">
        <v>0</v>
      </c>
      <c r="K22" s="3">
        <v>898.18</v>
      </c>
      <c r="L22" s="2">
        <v>783</v>
      </c>
    </row>
    <row r="23" spans="1:12" x14ac:dyDescent="0.2">
      <c r="A23" s="2" t="s">
        <v>191</v>
      </c>
      <c r="B23" s="2">
        <v>59</v>
      </c>
      <c r="C23" s="2">
        <v>3</v>
      </c>
      <c r="D23" s="2">
        <v>56</v>
      </c>
      <c r="E23" s="2">
        <v>0</v>
      </c>
      <c r="F23" s="2">
        <v>0</v>
      </c>
      <c r="G23" s="2">
        <v>0</v>
      </c>
      <c r="H23" s="2">
        <v>0</v>
      </c>
      <c r="K23" s="3">
        <v>1081.8599999999999</v>
      </c>
      <c r="L23" s="2">
        <v>551</v>
      </c>
    </row>
    <row r="24" spans="1:12" x14ac:dyDescent="0.2">
      <c r="A24" s="2" t="s">
        <v>98</v>
      </c>
      <c r="B24" s="2">
        <v>23</v>
      </c>
      <c r="C24" s="2">
        <v>3</v>
      </c>
      <c r="D24" s="2">
        <v>20</v>
      </c>
      <c r="E24" s="2">
        <v>0</v>
      </c>
      <c r="F24" s="2">
        <v>0</v>
      </c>
      <c r="G24" s="2">
        <v>0</v>
      </c>
      <c r="H24" s="2">
        <v>0</v>
      </c>
      <c r="K24" s="3">
        <v>250.54</v>
      </c>
      <c r="L24" s="2">
        <v>3015</v>
      </c>
    </row>
    <row r="25" spans="1:12" x14ac:dyDescent="0.2">
      <c r="A25" s="2" t="s">
        <v>149</v>
      </c>
      <c r="B25" s="2">
        <v>81</v>
      </c>
      <c r="C25" s="2">
        <v>34</v>
      </c>
      <c r="D25" s="2">
        <v>47</v>
      </c>
      <c r="E25" s="2">
        <v>0</v>
      </c>
      <c r="F25" s="2">
        <v>0</v>
      </c>
      <c r="G25" s="2">
        <v>0</v>
      </c>
      <c r="H25" s="2">
        <v>0</v>
      </c>
      <c r="K25" s="3">
        <v>1134.3800000000001</v>
      </c>
      <c r="L25" s="2">
        <v>3628</v>
      </c>
    </row>
    <row r="26" spans="1:12" x14ac:dyDescent="0.2">
      <c r="A26" s="2" t="s">
        <v>170</v>
      </c>
      <c r="B26" s="2">
        <v>55</v>
      </c>
      <c r="C26" s="2">
        <v>1</v>
      </c>
      <c r="D26" s="2">
        <v>54</v>
      </c>
      <c r="E26" s="2">
        <v>0</v>
      </c>
      <c r="F26" s="2">
        <v>0</v>
      </c>
      <c r="G26" s="2">
        <v>0</v>
      </c>
      <c r="H26" s="2">
        <v>0</v>
      </c>
      <c r="K26" s="3">
        <v>878.9</v>
      </c>
      <c r="L26" s="2">
        <v>1762</v>
      </c>
    </row>
    <row r="27" spans="1:12" x14ac:dyDescent="0.2">
      <c r="A27" s="2" t="s">
        <v>321</v>
      </c>
      <c r="B27" s="2">
        <v>5</v>
      </c>
      <c r="C27" s="2">
        <v>0</v>
      </c>
      <c r="D27" s="2">
        <v>5</v>
      </c>
      <c r="E27" s="2">
        <v>0</v>
      </c>
      <c r="F27" s="2">
        <v>0</v>
      </c>
      <c r="G27" s="2">
        <v>0</v>
      </c>
      <c r="H27" s="2">
        <v>0</v>
      </c>
      <c r="K27" s="3">
        <v>99.9</v>
      </c>
      <c r="L27" s="2">
        <v>4856</v>
      </c>
    </row>
    <row r="28" spans="1:12" x14ac:dyDescent="0.2">
      <c r="A28" s="2" t="s">
        <v>150</v>
      </c>
      <c r="B28" s="2">
        <v>125</v>
      </c>
      <c r="C28" s="2">
        <v>3</v>
      </c>
      <c r="D28" s="2">
        <v>122</v>
      </c>
      <c r="E28" s="2">
        <v>0</v>
      </c>
      <c r="F28" s="2">
        <v>0</v>
      </c>
      <c r="G28" s="2">
        <v>0</v>
      </c>
      <c r="H28" s="2">
        <v>0</v>
      </c>
      <c r="K28" s="3">
        <v>1768.5</v>
      </c>
      <c r="L28" s="2">
        <v>7802</v>
      </c>
    </row>
    <row r="29" spans="1:12" x14ac:dyDescent="0.2">
      <c r="A29" s="2" t="s">
        <v>138</v>
      </c>
      <c r="B29" s="2">
        <v>145</v>
      </c>
      <c r="C29" s="2">
        <v>1</v>
      </c>
      <c r="D29" s="2">
        <v>144</v>
      </c>
      <c r="E29" s="2">
        <v>0</v>
      </c>
      <c r="F29" s="2">
        <v>0</v>
      </c>
      <c r="G29" s="2">
        <v>0</v>
      </c>
      <c r="H29" s="2">
        <v>0</v>
      </c>
      <c r="K29" s="3">
        <v>1985.16</v>
      </c>
      <c r="L29" s="2">
        <v>198</v>
      </c>
    </row>
    <row r="30" spans="1:12" x14ac:dyDescent="0.2">
      <c r="A30" s="2" t="s">
        <v>83</v>
      </c>
      <c r="B30" s="2">
        <v>157</v>
      </c>
      <c r="C30" s="2">
        <v>9</v>
      </c>
      <c r="D30" s="2">
        <v>148</v>
      </c>
      <c r="E30" s="2">
        <v>0</v>
      </c>
      <c r="F30" s="2">
        <v>0</v>
      </c>
      <c r="G30" s="2">
        <v>0</v>
      </c>
      <c r="H30" s="2">
        <v>0</v>
      </c>
      <c r="K30" s="3">
        <v>1545.58</v>
      </c>
      <c r="L30" s="2">
        <v>4763</v>
      </c>
    </row>
    <row r="31" spans="1:12" x14ac:dyDescent="0.2">
      <c r="A31" s="2" t="s">
        <v>163</v>
      </c>
      <c r="B31" s="2">
        <v>32</v>
      </c>
      <c r="C31" s="2">
        <v>3</v>
      </c>
      <c r="D31" s="2">
        <v>29</v>
      </c>
      <c r="E31" s="2">
        <v>0</v>
      </c>
      <c r="F31" s="2">
        <v>0</v>
      </c>
      <c r="G31" s="2">
        <v>0</v>
      </c>
      <c r="H31" s="2">
        <v>0</v>
      </c>
      <c r="K31" s="3">
        <v>497.36</v>
      </c>
      <c r="L31" s="2">
        <v>1746</v>
      </c>
    </row>
    <row r="32" spans="1:12" x14ac:dyDescent="0.2">
      <c r="A32" s="2" t="s">
        <v>53</v>
      </c>
      <c r="B32" s="2">
        <v>85</v>
      </c>
      <c r="C32" s="2">
        <v>23</v>
      </c>
      <c r="D32" s="2">
        <v>62</v>
      </c>
      <c r="E32" s="2">
        <v>0</v>
      </c>
      <c r="F32" s="2">
        <v>0</v>
      </c>
      <c r="G32" s="2">
        <v>0</v>
      </c>
      <c r="H32" s="2">
        <v>0</v>
      </c>
      <c r="K32" s="3">
        <v>648.32000000000005</v>
      </c>
      <c r="L32" s="2">
        <v>3811</v>
      </c>
    </row>
    <row r="33" spans="1:12" x14ac:dyDescent="0.2">
      <c r="A33" s="2" t="s">
        <v>100</v>
      </c>
      <c r="B33" s="2">
        <v>182</v>
      </c>
      <c r="C33" s="2">
        <v>25</v>
      </c>
      <c r="D33" s="2">
        <v>157</v>
      </c>
      <c r="E33" s="2">
        <v>0</v>
      </c>
      <c r="F33" s="2">
        <v>0</v>
      </c>
      <c r="G33" s="2">
        <v>0</v>
      </c>
      <c r="H33" s="2">
        <v>0</v>
      </c>
      <c r="K33" s="3">
        <v>1993.32</v>
      </c>
      <c r="L33" s="2">
        <v>4695</v>
      </c>
    </row>
    <row r="34" spans="1:12" x14ac:dyDescent="0.2">
      <c r="A34" s="2" t="s">
        <v>273</v>
      </c>
      <c r="B34" s="2">
        <v>22</v>
      </c>
      <c r="C34" s="2">
        <v>1</v>
      </c>
      <c r="D34" s="2">
        <v>21</v>
      </c>
      <c r="E34" s="2">
        <v>0</v>
      </c>
      <c r="F34" s="2">
        <v>0</v>
      </c>
      <c r="G34" s="2">
        <v>0</v>
      </c>
      <c r="H34" s="2">
        <v>0</v>
      </c>
      <c r="K34" s="3">
        <v>793.53</v>
      </c>
      <c r="L34" s="2">
        <v>485</v>
      </c>
    </row>
    <row r="35" spans="1:12" x14ac:dyDescent="0.2">
      <c r="A35" s="2" t="s">
        <v>41</v>
      </c>
      <c r="B35" s="2">
        <v>68</v>
      </c>
      <c r="C35" s="2">
        <v>36</v>
      </c>
      <c r="D35" s="2">
        <v>32</v>
      </c>
      <c r="E35" s="2">
        <v>0</v>
      </c>
      <c r="F35" s="2">
        <v>0</v>
      </c>
      <c r="G35" s="2">
        <v>0</v>
      </c>
      <c r="H35" s="2">
        <v>0</v>
      </c>
      <c r="K35" s="3">
        <v>452.64</v>
      </c>
      <c r="L35" s="2">
        <v>1687</v>
      </c>
    </row>
    <row r="36" spans="1:12" x14ac:dyDescent="0.2">
      <c r="A36" s="2" t="s">
        <v>105</v>
      </c>
      <c r="B36" s="2">
        <v>49</v>
      </c>
      <c r="C36" s="2">
        <v>15</v>
      </c>
      <c r="D36" s="2">
        <v>34</v>
      </c>
      <c r="E36" s="2">
        <v>0</v>
      </c>
      <c r="F36" s="2">
        <v>0</v>
      </c>
      <c r="G36" s="2">
        <v>0</v>
      </c>
      <c r="H36" s="2">
        <v>0</v>
      </c>
      <c r="K36" s="3">
        <v>548.02</v>
      </c>
      <c r="L36" s="2">
        <v>6622</v>
      </c>
    </row>
    <row r="37" spans="1:12" x14ac:dyDescent="0.2">
      <c r="A37" s="2" t="s">
        <v>175</v>
      </c>
      <c r="B37" s="2">
        <v>18</v>
      </c>
      <c r="C37" s="2">
        <v>8</v>
      </c>
      <c r="D37" s="2">
        <v>10</v>
      </c>
      <c r="E37" s="2">
        <v>0</v>
      </c>
      <c r="F37" s="2">
        <v>0</v>
      </c>
      <c r="G37" s="2">
        <v>0</v>
      </c>
      <c r="H37" s="2">
        <v>0</v>
      </c>
      <c r="K37" s="3">
        <v>293.64</v>
      </c>
      <c r="L37" s="2">
        <v>3668</v>
      </c>
    </row>
    <row r="38" spans="1:12" x14ac:dyDescent="0.2">
      <c r="A38" s="2" t="s">
        <v>78</v>
      </c>
      <c r="B38" s="2">
        <v>4</v>
      </c>
      <c r="C38" s="2">
        <v>1</v>
      </c>
      <c r="D38" s="2">
        <v>3</v>
      </c>
      <c r="E38" s="2">
        <v>0</v>
      </c>
      <c r="F38" s="2">
        <v>0</v>
      </c>
      <c r="G38" s="2">
        <v>0</v>
      </c>
      <c r="H38" s="2">
        <v>0</v>
      </c>
      <c r="K38" s="3">
        <v>37.94</v>
      </c>
      <c r="L38" s="2">
        <v>3877</v>
      </c>
    </row>
    <row r="39" spans="1:12" x14ac:dyDescent="0.2">
      <c r="A39" s="2" t="s">
        <v>79</v>
      </c>
      <c r="B39" s="2">
        <v>3</v>
      </c>
      <c r="C39" s="2">
        <v>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K39" s="3">
        <v>28.94</v>
      </c>
      <c r="L39" s="2">
        <v>9864</v>
      </c>
    </row>
    <row r="40" spans="1:12" x14ac:dyDescent="0.2">
      <c r="A40" s="2" t="s">
        <v>92</v>
      </c>
      <c r="B40" s="2">
        <v>29</v>
      </c>
      <c r="C40" s="2">
        <v>15</v>
      </c>
      <c r="D40" s="2">
        <v>14</v>
      </c>
      <c r="E40" s="2">
        <v>0</v>
      </c>
      <c r="F40" s="2">
        <v>0</v>
      </c>
      <c r="G40" s="2">
        <v>0</v>
      </c>
      <c r="H40" s="2">
        <v>0</v>
      </c>
      <c r="K40" s="3">
        <v>290.77999999999997</v>
      </c>
      <c r="L40" s="2">
        <v>2274</v>
      </c>
    </row>
    <row r="41" spans="1:12" x14ac:dyDescent="0.2">
      <c r="A41" s="2" t="s">
        <v>84</v>
      </c>
      <c r="B41" s="2">
        <v>192</v>
      </c>
      <c r="C41" s="2">
        <v>17</v>
      </c>
      <c r="D41" s="2">
        <v>175</v>
      </c>
      <c r="E41" s="2">
        <v>0</v>
      </c>
      <c r="F41" s="2">
        <v>0</v>
      </c>
      <c r="G41" s="2">
        <v>0</v>
      </c>
      <c r="H41" s="2">
        <v>0</v>
      </c>
      <c r="K41" s="3">
        <v>1891.79</v>
      </c>
      <c r="L41" s="2">
        <v>22546</v>
      </c>
    </row>
    <row r="42" spans="1:12" x14ac:dyDescent="0.2">
      <c r="A42" s="2" t="s">
        <v>272</v>
      </c>
      <c r="B42" s="2">
        <v>27</v>
      </c>
      <c r="C42" s="2">
        <v>0</v>
      </c>
      <c r="D42" s="2">
        <v>27</v>
      </c>
      <c r="E42" s="2">
        <v>0</v>
      </c>
      <c r="F42" s="2">
        <v>0</v>
      </c>
      <c r="G42" s="2">
        <v>0</v>
      </c>
      <c r="H42" s="2">
        <v>0</v>
      </c>
      <c r="K42" s="3">
        <v>971.46</v>
      </c>
      <c r="L42" s="2">
        <v>576</v>
      </c>
    </row>
    <row r="43" spans="1:12" x14ac:dyDescent="0.2">
      <c r="A43" s="2" t="s">
        <v>229</v>
      </c>
      <c r="B43" s="2">
        <v>430</v>
      </c>
      <c r="C43" s="2">
        <v>39</v>
      </c>
      <c r="D43" s="2">
        <v>391</v>
      </c>
      <c r="E43" s="2">
        <v>0</v>
      </c>
      <c r="F43" s="2">
        <v>0</v>
      </c>
      <c r="G43" s="2">
        <v>0</v>
      </c>
      <c r="H43" s="2">
        <v>0</v>
      </c>
      <c r="K43" s="3">
        <v>9792.09</v>
      </c>
      <c r="L43" s="2">
        <v>5368</v>
      </c>
    </row>
    <row r="44" spans="1:12" x14ac:dyDescent="0.2">
      <c r="A44" s="2" t="s">
        <v>66</v>
      </c>
      <c r="B44" s="2">
        <v>9</v>
      </c>
      <c r="C44" s="2">
        <v>2</v>
      </c>
      <c r="D44" s="2">
        <v>7</v>
      </c>
      <c r="E44" s="2">
        <v>0</v>
      </c>
      <c r="F44" s="2">
        <v>0</v>
      </c>
      <c r="G44" s="2">
        <v>0</v>
      </c>
      <c r="H44" s="2">
        <v>0</v>
      </c>
      <c r="K44" s="3">
        <v>73.900000000000006</v>
      </c>
      <c r="L44" s="2">
        <v>6010</v>
      </c>
    </row>
    <row r="45" spans="1:12" x14ac:dyDescent="0.2">
      <c r="A45" s="2" t="s">
        <v>91</v>
      </c>
      <c r="B45" s="2">
        <v>151</v>
      </c>
      <c r="C45" s="2">
        <v>19</v>
      </c>
      <c r="D45" s="2">
        <v>132</v>
      </c>
      <c r="E45" s="2">
        <v>0</v>
      </c>
      <c r="F45" s="2">
        <v>0</v>
      </c>
      <c r="G45" s="2">
        <v>0</v>
      </c>
      <c r="H45" s="2">
        <v>0</v>
      </c>
      <c r="K45" s="3">
        <v>1510.29</v>
      </c>
      <c r="L45" s="2">
        <v>60</v>
      </c>
    </row>
    <row r="46" spans="1:12" x14ac:dyDescent="0.2">
      <c r="A46" s="2" t="s">
        <v>146</v>
      </c>
      <c r="B46" s="2">
        <v>1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K46" s="3">
        <v>13.98</v>
      </c>
      <c r="L46" s="2">
        <v>1</v>
      </c>
    </row>
    <row r="47" spans="1:12" x14ac:dyDescent="0.2">
      <c r="A47" s="2" t="s">
        <v>126</v>
      </c>
      <c r="B47" s="2">
        <v>37</v>
      </c>
      <c r="C47" s="2">
        <v>19</v>
      </c>
      <c r="D47" s="2">
        <v>18</v>
      </c>
      <c r="E47" s="2">
        <v>0</v>
      </c>
      <c r="F47" s="2">
        <v>0</v>
      </c>
      <c r="G47" s="2">
        <v>0</v>
      </c>
      <c r="H47" s="2">
        <v>0</v>
      </c>
      <c r="K47" s="3">
        <v>454.95</v>
      </c>
      <c r="L47" s="2">
        <v>1378</v>
      </c>
    </row>
    <row r="48" spans="1:12" x14ac:dyDescent="0.2">
      <c r="A48" s="2" t="s">
        <v>208</v>
      </c>
      <c r="B48" s="2">
        <v>36</v>
      </c>
      <c r="C48" s="2">
        <v>19</v>
      </c>
      <c r="D48" s="2">
        <v>17</v>
      </c>
      <c r="E48" s="2">
        <v>0</v>
      </c>
      <c r="F48" s="2">
        <v>0</v>
      </c>
      <c r="G48" s="2">
        <v>0</v>
      </c>
      <c r="H48" s="2">
        <v>0</v>
      </c>
      <c r="K48" s="3">
        <v>749.09</v>
      </c>
      <c r="L48" s="2">
        <v>291</v>
      </c>
    </row>
    <row r="49" spans="1:12" x14ac:dyDescent="0.2">
      <c r="A49" s="2" t="s">
        <v>227</v>
      </c>
      <c r="B49" s="2">
        <v>263</v>
      </c>
      <c r="C49" s="2">
        <v>8</v>
      </c>
      <c r="D49" s="2">
        <v>252</v>
      </c>
      <c r="E49" s="2">
        <v>0</v>
      </c>
      <c r="F49" s="2">
        <v>0</v>
      </c>
      <c r="G49" s="2">
        <v>0</v>
      </c>
      <c r="H49" s="2">
        <v>0</v>
      </c>
      <c r="K49" s="3">
        <v>5987.53</v>
      </c>
      <c r="L49" s="2">
        <v>6927</v>
      </c>
    </row>
    <row r="50" spans="1:12" x14ac:dyDescent="0.2">
      <c r="A50" s="2" t="s">
        <v>56</v>
      </c>
      <c r="B50" s="2">
        <v>28</v>
      </c>
      <c r="C50" s="2">
        <v>28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K50" s="3">
        <v>223.44</v>
      </c>
      <c r="L50" s="2">
        <v>4074</v>
      </c>
    </row>
    <row r="51" spans="1:12" x14ac:dyDescent="0.2">
      <c r="A51" s="2" t="s">
        <v>74</v>
      </c>
      <c r="B51" s="2">
        <v>8</v>
      </c>
      <c r="C51" s="2">
        <v>0</v>
      </c>
      <c r="D51" s="2">
        <v>8</v>
      </c>
      <c r="E51" s="2">
        <v>0</v>
      </c>
      <c r="F51" s="2">
        <v>0</v>
      </c>
      <c r="G51" s="2">
        <v>0</v>
      </c>
      <c r="H51" s="2">
        <v>0</v>
      </c>
      <c r="K51" s="3">
        <v>71.84</v>
      </c>
      <c r="L51" s="2">
        <v>6678</v>
      </c>
    </row>
    <row r="52" spans="1:12" x14ac:dyDescent="0.2">
      <c r="A52" s="2" t="s">
        <v>113</v>
      </c>
      <c r="B52" s="2">
        <v>46</v>
      </c>
      <c r="C52" s="2">
        <v>9</v>
      </c>
      <c r="D52" s="2">
        <v>37</v>
      </c>
      <c r="E52" s="2">
        <v>0</v>
      </c>
      <c r="F52" s="2">
        <v>0</v>
      </c>
      <c r="G52" s="2">
        <v>0</v>
      </c>
      <c r="H52" s="2">
        <v>0</v>
      </c>
      <c r="K52" s="3">
        <v>543.91</v>
      </c>
      <c r="L52" s="2">
        <v>6113</v>
      </c>
    </row>
    <row r="53" spans="1:12" x14ac:dyDescent="0.2">
      <c r="A53" s="2" t="s">
        <v>60</v>
      </c>
      <c r="B53" s="2">
        <v>41</v>
      </c>
      <c r="C53" s="2">
        <v>0</v>
      </c>
      <c r="D53" s="2">
        <v>41</v>
      </c>
      <c r="E53" s="2">
        <v>0</v>
      </c>
      <c r="F53" s="2">
        <v>0</v>
      </c>
      <c r="G53" s="2">
        <v>0</v>
      </c>
      <c r="H53" s="2">
        <v>0</v>
      </c>
      <c r="K53" s="3">
        <v>327.18</v>
      </c>
      <c r="L53" s="2">
        <v>18541</v>
      </c>
    </row>
    <row r="54" spans="1:12" x14ac:dyDescent="0.2">
      <c r="A54" s="2" t="s">
        <v>248</v>
      </c>
      <c r="B54" s="2">
        <v>22</v>
      </c>
      <c r="C54" s="2">
        <v>3</v>
      </c>
      <c r="D54" s="2">
        <v>19</v>
      </c>
      <c r="E54" s="2">
        <v>0</v>
      </c>
      <c r="F54" s="2">
        <v>0</v>
      </c>
      <c r="G54" s="2">
        <v>0</v>
      </c>
      <c r="H54" s="2">
        <v>0</v>
      </c>
      <c r="K54" s="3">
        <v>577.58000000000004</v>
      </c>
      <c r="L54" s="2">
        <v>452</v>
      </c>
    </row>
    <row r="55" spans="1:12" x14ac:dyDescent="0.2">
      <c r="A55" s="2" t="s">
        <v>205</v>
      </c>
      <c r="B55" s="2">
        <v>33</v>
      </c>
      <c r="C55" s="2">
        <v>3</v>
      </c>
      <c r="D55" s="2">
        <v>30</v>
      </c>
      <c r="E55" s="2">
        <v>0</v>
      </c>
      <c r="F55" s="2">
        <v>0</v>
      </c>
      <c r="G55" s="2">
        <v>0</v>
      </c>
      <c r="H55" s="2">
        <v>0</v>
      </c>
      <c r="K55" s="3">
        <v>679.34</v>
      </c>
      <c r="L55" s="2">
        <v>243</v>
      </c>
    </row>
    <row r="56" spans="1:12" x14ac:dyDescent="0.2">
      <c r="A56" s="2" t="s">
        <v>192</v>
      </c>
      <c r="B56" s="2">
        <v>88</v>
      </c>
      <c r="C56" s="2">
        <v>18</v>
      </c>
      <c r="D56" s="2">
        <v>70</v>
      </c>
      <c r="E56" s="2">
        <v>0</v>
      </c>
      <c r="F56" s="2">
        <v>0</v>
      </c>
      <c r="G56" s="2">
        <v>0</v>
      </c>
      <c r="H56" s="2">
        <v>0</v>
      </c>
      <c r="K56" s="3">
        <v>1630.68</v>
      </c>
      <c r="L56" s="2">
        <v>817</v>
      </c>
    </row>
    <row r="57" spans="1:12" x14ac:dyDescent="0.2">
      <c r="A57" s="2" t="s">
        <v>71</v>
      </c>
      <c r="B57" s="2">
        <v>202</v>
      </c>
      <c r="C57" s="2">
        <v>30</v>
      </c>
      <c r="D57" s="2">
        <v>172</v>
      </c>
      <c r="E57" s="2">
        <v>0</v>
      </c>
      <c r="F57" s="2">
        <v>0</v>
      </c>
      <c r="G57" s="2">
        <v>0</v>
      </c>
      <c r="H57" s="2">
        <v>0</v>
      </c>
      <c r="K57" s="3">
        <v>1780.62</v>
      </c>
      <c r="L57" s="2">
        <v>50946</v>
      </c>
    </row>
    <row r="58" spans="1:12" x14ac:dyDescent="0.2">
      <c r="A58" s="2" t="s">
        <v>157</v>
      </c>
      <c r="B58" s="2">
        <v>47</v>
      </c>
      <c r="C58" s="2">
        <v>20</v>
      </c>
      <c r="D58" s="2">
        <v>27</v>
      </c>
      <c r="E58" s="2">
        <v>0</v>
      </c>
      <c r="F58" s="2">
        <v>0</v>
      </c>
      <c r="G58" s="2">
        <v>0</v>
      </c>
      <c r="H58" s="2">
        <v>0</v>
      </c>
      <c r="K58" s="3">
        <v>702.06</v>
      </c>
      <c r="L58" s="2">
        <v>1336</v>
      </c>
    </row>
    <row r="59" spans="1:12" x14ac:dyDescent="0.2">
      <c r="A59" s="2" t="s">
        <v>329</v>
      </c>
      <c r="B59" s="2">
        <v>2</v>
      </c>
      <c r="C59" s="2">
        <v>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K59" s="3">
        <v>102.42</v>
      </c>
      <c r="L59" s="2">
        <v>977</v>
      </c>
    </row>
    <row r="60" spans="1:12" x14ac:dyDescent="0.2">
      <c r="A60" s="2" t="s">
        <v>240</v>
      </c>
      <c r="B60" s="2">
        <v>3</v>
      </c>
      <c r="C60" s="2">
        <v>3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K60" s="3">
        <v>74.94</v>
      </c>
      <c r="L60" s="2">
        <v>712</v>
      </c>
    </row>
    <row r="61" spans="1:12" x14ac:dyDescent="0.2">
      <c r="A61" s="2" t="s">
        <v>95</v>
      </c>
      <c r="B61" s="2">
        <v>31</v>
      </c>
      <c r="C61" s="2">
        <v>23</v>
      </c>
      <c r="D61" s="2">
        <v>8</v>
      </c>
      <c r="E61" s="2">
        <v>0</v>
      </c>
      <c r="F61" s="2">
        <v>0</v>
      </c>
      <c r="G61" s="2">
        <v>0</v>
      </c>
      <c r="H61" s="2">
        <v>0</v>
      </c>
      <c r="K61" s="3">
        <v>319.38</v>
      </c>
      <c r="L61" s="2">
        <v>6980</v>
      </c>
    </row>
    <row r="62" spans="1:12" x14ac:dyDescent="0.2">
      <c r="A62" s="2" t="s">
        <v>333</v>
      </c>
      <c r="B62" s="2">
        <v>117</v>
      </c>
      <c r="C62" s="2">
        <v>19</v>
      </c>
      <c r="D62" s="2">
        <v>98</v>
      </c>
      <c r="E62" s="2">
        <v>0</v>
      </c>
      <c r="F62" s="2">
        <v>0</v>
      </c>
      <c r="G62" s="2">
        <v>0</v>
      </c>
      <c r="H62" s="2">
        <v>0</v>
      </c>
      <c r="K62" s="3">
        <v>1134.0999999999999</v>
      </c>
      <c r="L62" s="2">
        <v>1</v>
      </c>
    </row>
    <row r="63" spans="1:12" x14ac:dyDescent="0.2">
      <c r="A63" s="2" t="s">
        <v>40</v>
      </c>
      <c r="B63" s="2">
        <v>6</v>
      </c>
      <c r="C63" s="2">
        <v>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K63" s="3">
        <v>39.880000000000003</v>
      </c>
      <c r="L63" s="2">
        <v>10150</v>
      </c>
    </row>
    <row r="64" spans="1:12" x14ac:dyDescent="0.2">
      <c r="A64" s="2" t="s">
        <v>123</v>
      </c>
      <c r="B64" s="2">
        <v>38</v>
      </c>
      <c r="C64" s="2">
        <v>10</v>
      </c>
      <c r="D64" s="2">
        <v>28</v>
      </c>
      <c r="E64" s="2">
        <v>0</v>
      </c>
      <c r="F64" s="2">
        <v>0</v>
      </c>
      <c r="G64" s="2">
        <v>0</v>
      </c>
      <c r="H64" s="2">
        <v>0</v>
      </c>
      <c r="K64" s="3">
        <v>458.24</v>
      </c>
      <c r="L64" s="2">
        <v>1729</v>
      </c>
    </row>
    <row r="65" spans="1:12" x14ac:dyDescent="0.2">
      <c r="A65" s="2" t="s">
        <v>334</v>
      </c>
      <c r="B65" s="2">
        <v>3</v>
      </c>
      <c r="C65" s="2">
        <v>3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K65" s="3">
        <v>0</v>
      </c>
      <c r="L65" s="2">
        <v>52423</v>
      </c>
    </row>
    <row r="66" spans="1:12" x14ac:dyDescent="0.2">
      <c r="A66" s="2" t="s">
        <v>280</v>
      </c>
      <c r="B66" s="2">
        <v>19</v>
      </c>
      <c r="C66" s="2">
        <v>3</v>
      </c>
      <c r="D66" s="2">
        <v>16</v>
      </c>
      <c r="E66" s="2">
        <v>0</v>
      </c>
      <c r="F66" s="2">
        <v>0</v>
      </c>
      <c r="G66" s="2">
        <v>0</v>
      </c>
      <c r="H66" s="2">
        <v>0</v>
      </c>
      <c r="K66" s="3">
        <v>721.62</v>
      </c>
      <c r="L66" s="2">
        <v>213</v>
      </c>
    </row>
    <row r="67" spans="1:12" x14ac:dyDescent="0.2">
      <c r="A67" s="2" t="s">
        <v>335</v>
      </c>
      <c r="B67" s="2">
        <v>5</v>
      </c>
      <c r="C67" s="2">
        <v>0</v>
      </c>
      <c r="D67" s="2">
        <v>5</v>
      </c>
      <c r="E67" s="2">
        <v>0</v>
      </c>
      <c r="F67" s="2">
        <v>0</v>
      </c>
      <c r="G67" s="2">
        <v>0</v>
      </c>
      <c r="H67" s="2">
        <v>0</v>
      </c>
      <c r="K67" s="3">
        <v>151.91999999999999</v>
      </c>
      <c r="L67" s="2">
        <v>1</v>
      </c>
    </row>
    <row r="68" spans="1:12" x14ac:dyDescent="0.2">
      <c r="A68" s="2" t="s">
        <v>292</v>
      </c>
      <c r="B68" s="2">
        <v>2</v>
      </c>
      <c r="C68" s="2">
        <v>1</v>
      </c>
      <c r="D68" s="2">
        <v>1</v>
      </c>
      <c r="E68" s="2">
        <v>0</v>
      </c>
      <c r="F68" s="2">
        <v>0</v>
      </c>
      <c r="G68" s="2">
        <v>0</v>
      </c>
      <c r="H68" s="2">
        <v>0</v>
      </c>
      <c r="K68" s="3">
        <v>93.97</v>
      </c>
      <c r="L68" s="2">
        <v>431</v>
      </c>
    </row>
    <row r="69" spans="1:12" x14ac:dyDescent="0.2">
      <c r="A69" s="2" t="s">
        <v>297</v>
      </c>
      <c r="B69" s="2">
        <v>4</v>
      </c>
      <c r="C69" s="2">
        <v>1</v>
      </c>
      <c r="D69" s="2">
        <v>3</v>
      </c>
      <c r="E69" s="2">
        <v>0</v>
      </c>
      <c r="F69" s="2">
        <v>0</v>
      </c>
      <c r="G69" s="2">
        <v>0</v>
      </c>
      <c r="H69" s="2">
        <v>0</v>
      </c>
      <c r="K69" s="3">
        <v>212.94</v>
      </c>
      <c r="L69" s="2">
        <v>231</v>
      </c>
    </row>
    <row r="70" spans="1:12" x14ac:dyDescent="0.2">
      <c r="A70" s="2" t="s">
        <v>338</v>
      </c>
      <c r="B70" s="2">
        <v>4</v>
      </c>
      <c r="C70" s="2">
        <v>3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  <c r="K70" s="3">
        <v>67.92</v>
      </c>
      <c r="L70" s="2">
        <v>1152</v>
      </c>
    </row>
    <row r="71" spans="1:12" x14ac:dyDescent="0.2">
      <c r="A71" s="2" t="s">
        <v>245</v>
      </c>
      <c r="B71" s="2">
        <v>2</v>
      </c>
      <c r="C71" s="2">
        <v>0</v>
      </c>
      <c r="D71" s="2">
        <v>2</v>
      </c>
      <c r="E71" s="2">
        <v>0</v>
      </c>
      <c r="F71" s="2">
        <v>0</v>
      </c>
      <c r="G71" s="2">
        <v>0</v>
      </c>
      <c r="H71" s="2">
        <v>0</v>
      </c>
      <c r="K71" s="3">
        <v>51.96</v>
      </c>
      <c r="L71" s="2">
        <v>870</v>
      </c>
    </row>
    <row r="72" spans="1:12" x14ac:dyDescent="0.2">
      <c r="A72" s="2" t="s">
        <v>340</v>
      </c>
      <c r="B72" s="2">
        <v>3</v>
      </c>
      <c r="C72" s="2">
        <v>2</v>
      </c>
      <c r="D72" s="2">
        <v>1</v>
      </c>
      <c r="E72" s="2">
        <v>0</v>
      </c>
      <c r="F72" s="2">
        <v>0</v>
      </c>
      <c r="G72" s="2">
        <v>0</v>
      </c>
      <c r="H72" s="2">
        <v>0</v>
      </c>
      <c r="K72" s="3">
        <v>83.94</v>
      </c>
      <c r="L72" s="2">
        <v>354</v>
      </c>
    </row>
    <row r="73" spans="1:12" x14ac:dyDescent="0.2">
      <c r="A73" s="2" t="s">
        <v>164</v>
      </c>
      <c r="B73" s="2">
        <v>26</v>
      </c>
      <c r="C73" s="2">
        <v>22</v>
      </c>
      <c r="D73" s="2">
        <v>4</v>
      </c>
      <c r="E73" s="2">
        <v>0</v>
      </c>
      <c r="F73" s="2">
        <v>0</v>
      </c>
      <c r="G73" s="2">
        <v>0</v>
      </c>
      <c r="H73" s="2">
        <v>0</v>
      </c>
      <c r="K73" s="3">
        <v>413.27</v>
      </c>
      <c r="L73" s="2">
        <v>3757</v>
      </c>
    </row>
    <row r="74" spans="1:12" x14ac:dyDescent="0.2">
      <c r="A74" s="2" t="s">
        <v>267</v>
      </c>
      <c r="B74" s="2">
        <v>16</v>
      </c>
      <c r="C74" s="2">
        <v>0</v>
      </c>
      <c r="D74" s="2">
        <v>16</v>
      </c>
      <c r="E74" s="2">
        <v>0</v>
      </c>
      <c r="F74" s="2">
        <v>0</v>
      </c>
      <c r="G74" s="2">
        <v>0</v>
      </c>
      <c r="H74" s="2">
        <v>0</v>
      </c>
      <c r="K74" s="3">
        <v>543.67999999999995</v>
      </c>
      <c r="L74" s="2">
        <v>1994</v>
      </c>
    </row>
    <row r="75" spans="1:12" x14ac:dyDescent="0.2">
      <c r="A75" s="2" t="s">
        <v>260</v>
      </c>
      <c r="B75" s="2">
        <v>28</v>
      </c>
      <c r="C75" s="2">
        <v>10</v>
      </c>
      <c r="D75" s="2">
        <v>18</v>
      </c>
      <c r="E75" s="2">
        <v>0</v>
      </c>
      <c r="F75" s="2">
        <v>0</v>
      </c>
      <c r="G75" s="2">
        <v>0</v>
      </c>
      <c r="H75" s="2">
        <v>0</v>
      </c>
      <c r="K75" s="3">
        <v>860.44</v>
      </c>
      <c r="L75" s="2">
        <v>145</v>
      </c>
    </row>
    <row r="76" spans="1:12" x14ac:dyDescent="0.2">
      <c r="A76" s="2" t="s">
        <v>186</v>
      </c>
      <c r="B76" s="2">
        <v>11</v>
      </c>
      <c r="C76" s="2">
        <v>5</v>
      </c>
      <c r="D76" s="2">
        <v>6</v>
      </c>
      <c r="E76" s="2">
        <v>0</v>
      </c>
      <c r="F76" s="2">
        <v>0</v>
      </c>
      <c r="G76" s="2">
        <v>0</v>
      </c>
      <c r="H76" s="2">
        <v>0</v>
      </c>
      <c r="K76" s="3">
        <v>194.78</v>
      </c>
      <c r="L76" s="2">
        <v>3714</v>
      </c>
    </row>
    <row r="77" spans="1:12" x14ac:dyDescent="0.2">
      <c r="A77" s="2" t="s">
        <v>65</v>
      </c>
      <c r="B77" s="2">
        <v>27</v>
      </c>
      <c r="C77" s="2">
        <v>23</v>
      </c>
      <c r="D77" s="2">
        <v>4</v>
      </c>
      <c r="E77" s="2">
        <v>0</v>
      </c>
      <c r="F77" s="2">
        <v>0</v>
      </c>
      <c r="G77" s="2">
        <v>0</v>
      </c>
      <c r="H77" s="2">
        <v>0</v>
      </c>
      <c r="K77" s="3">
        <v>219.48</v>
      </c>
      <c r="L77" s="2">
        <v>4234</v>
      </c>
    </row>
    <row r="78" spans="1:12" x14ac:dyDescent="0.2">
      <c r="A78" s="2" t="s">
        <v>104</v>
      </c>
      <c r="B78" s="2">
        <v>9</v>
      </c>
      <c r="C78" s="2">
        <v>9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K78" s="3">
        <v>99.82</v>
      </c>
      <c r="L78" s="2">
        <v>4465</v>
      </c>
    </row>
    <row r="79" spans="1:12" x14ac:dyDescent="0.2">
      <c r="A79" s="2" t="s">
        <v>134</v>
      </c>
      <c r="B79" s="2">
        <v>4</v>
      </c>
      <c r="C79" s="2">
        <v>4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K79" s="3">
        <v>51.92</v>
      </c>
      <c r="L79" s="2">
        <v>1546</v>
      </c>
    </row>
    <row r="80" spans="1:12" x14ac:dyDescent="0.2">
      <c r="A80" s="2" t="s">
        <v>136</v>
      </c>
      <c r="B80" s="2">
        <v>32</v>
      </c>
      <c r="C80" s="2">
        <v>6</v>
      </c>
      <c r="D80" s="2">
        <v>26</v>
      </c>
      <c r="E80" s="2">
        <v>0</v>
      </c>
      <c r="F80" s="2">
        <v>0</v>
      </c>
      <c r="G80" s="2">
        <v>0</v>
      </c>
      <c r="H80" s="2">
        <v>0</v>
      </c>
      <c r="K80" s="3">
        <v>437.24</v>
      </c>
      <c r="L80" s="2">
        <v>3751</v>
      </c>
    </row>
    <row r="81" spans="1:12" x14ac:dyDescent="0.2">
      <c r="A81" s="2" t="s">
        <v>86</v>
      </c>
      <c r="B81" s="2">
        <v>39</v>
      </c>
      <c r="C81" s="2">
        <v>3</v>
      </c>
      <c r="D81" s="2">
        <v>36</v>
      </c>
      <c r="E81" s="2">
        <v>0</v>
      </c>
      <c r="F81" s="2">
        <v>0</v>
      </c>
      <c r="G81" s="2">
        <v>0</v>
      </c>
      <c r="H81" s="2">
        <v>0</v>
      </c>
      <c r="K81" s="3">
        <v>388.22</v>
      </c>
      <c r="L81" s="2">
        <v>2430</v>
      </c>
    </row>
    <row r="82" spans="1:12" x14ac:dyDescent="0.2">
      <c r="A82" s="2" t="s">
        <v>118</v>
      </c>
      <c r="B82" s="2">
        <v>72</v>
      </c>
      <c r="C82" s="2">
        <v>0</v>
      </c>
      <c r="D82" s="2">
        <v>72</v>
      </c>
      <c r="E82" s="2">
        <v>0</v>
      </c>
      <c r="F82" s="2">
        <v>0</v>
      </c>
      <c r="G82" s="2">
        <v>0</v>
      </c>
      <c r="H82" s="2">
        <v>0</v>
      </c>
      <c r="K82" s="3">
        <v>862.56</v>
      </c>
      <c r="L82" s="2">
        <v>3730</v>
      </c>
    </row>
    <row r="83" spans="1:12" x14ac:dyDescent="0.2">
      <c r="A83" s="2" t="s">
        <v>137</v>
      </c>
      <c r="B83" s="2">
        <v>90</v>
      </c>
      <c r="C83" s="2">
        <v>9</v>
      </c>
      <c r="D83" s="2">
        <v>81</v>
      </c>
      <c r="E83" s="2">
        <v>0</v>
      </c>
      <c r="F83" s="2">
        <v>0</v>
      </c>
      <c r="G83" s="2">
        <v>0</v>
      </c>
      <c r="H83" s="2">
        <v>0</v>
      </c>
      <c r="K83" s="3">
        <v>1230.26</v>
      </c>
      <c r="L83" s="2">
        <v>5031</v>
      </c>
    </row>
    <row r="84" spans="1:12" x14ac:dyDescent="0.2">
      <c r="A84" s="2" t="s">
        <v>89</v>
      </c>
      <c r="B84" s="2">
        <v>4</v>
      </c>
      <c r="C84" s="2">
        <v>0</v>
      </c>
      <c r="D84" s="2">
        <v>4</v>
      </c>
      <c r="E84" s="2">
        <v>0</v>
      </c>
      <c r="F84" s="2">
        <v>0</v>
      </c>
      <c r="G84" s="2">
        <v>0</v>
      </c>
      <c r="H84" s="2">
        <v>0</v>
      </c>
      <c r="K84" s="3">
        <v>39.92</v>
      </c>
      <c r="L84" s="2">
        <v>3183</v>
      </c>
    </row>
    <row r="85" spans="1:12" x14ac:dyDescent="0.2">
      <c r="A85" s="2" t="s">
        <v>346</v>
      </c>
      <c r="B85" s="2">
        <v>1</v>
      </c>
      <c r="C85" s="2">
        <v>1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K85" s="3">
        <v>0</v>
      </c>
      <c r="L85" s="2">
        <v>12131</v>
      </c>
    </row>
    <row r="86" spans="1:12" x14ac:dyDescent="0.2">
      <c r="A86" s="2" t="s">
        <v>58</v>
      </c>
      <c r="B86" s="2">
        <v>1</v>
      </c>
      <c r="C86" s="2">
        <v>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K86" s="3">
        <v>7.98</v>
      </c>
      <c r="L86" s="2">
        <v>12536</v>
      </c>
    </row>
    <row r="87" spans="1:12" x14ac:dyDescent="0.2">
      <c r="A87" s="2" t="s">
        <v>49</v>
      </c>
      <c r="B87" s="2">
        <v>8</v>
      </c>
      <c r="C87" s="2">
        <v>8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K87" s="3">
        <v>57.84</v>
      </c>
      <c r="L87" s="2">
        <v>9589</v>
      </c>
    </row>
    <row r="88" spans="1:12" x14ac:dyDescent="0.2">
      <c r="A88" s="2" t="s">
        <v>38</v>
      </c>
      <c r="B88" s="2">
        <v>1</v>
      </c>
      <c r="C88" s="2">
        <v>1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K88" s="3">
        <v>5.98</v>
      </c>
      <c r="L88" s="2">
        <v>8350</v>
      </c>
    </row>
    <row r="89" spans="1:12" x14ac:dyDescent="0.2">
      <c r="A89" s="2" t="s">
        <v>36</v>
      </c>
      <c r="B89" s="2">
        <v>8</v>
      </c>
      <c r="C89" s="2">
        <v>4</v>
      </c>
      <c r="D89" s="2">
        <v>4</v>
      </c>
      <c r="E89" s="2">
        <v>0</v>
      </c>
      <c r="F89" s="2">
        <v>0</v>
      </c>
      <c r="G89" s="2">
        <v>0</v>
      </c>
      <c r="H89" s="2">
        <v>0</v>
      </c>
      <c r="K89" s="3">
        <v>45.08</v>
      </c>
      <c r="L89" s="2">
        <v>10556</v>
      </c>
    </row>
    <row r="90" spans="1:12" x14ac:dyDescent="0.2">
      <c r="A90" s="2" t="s">
        <v>348</v>
      </c>
      <c r="B90" s="2">
        <v>10</v>
      </c>
      <c r="C90" s="2">
        <v>10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K90" s="3">
        <v>59.8</v>
      </c>
      <c r="L90" s="2">
        <v>8311</v>
      </c>
    </row>
    <row r="91" spans="1:12" x14ac:dyDescent="0.2">
      <c r="A91" s="2" t="s">
        <v>39</v>
      </c>
      <c r="B91" s="2">
        <v>18</v>
      </c>
      <c r="C91" s="2">
        <v>13</v>
      </c>
      <c r="D91" s="2">
        <v>5</v>
      </c>
      <c r="E91" s="2">
        <v>0</v>
      </c>
      <c r="F91" s="2">
        <v>0</v>
      </c>
      <c r="G91" s="2">
        <v>0</v>
      </c>
      <c r="H91" s="2">
        <v>0</v>
      </c>
      <c r="K91" s="3">
        <v>113.5</v>
      </c>
      <c r="L91" s="2">
        <v>8912</v>
      </c>
    </row>
    <row r="92" spans="1:12" x14ac:dyDescent="0.2">
      <c r="A92" s="2" t="s">
        <v>42</v>
      </c>
      <c r="B92" s="2">
        <v>23</v>
      </c>
      <c r="C92" s="2">
        <v>20</v>
      </c>
      <c r="D92" s="2">
        <v>3</v>
      </c>
      <c r="E92" s="2">
        <v>0</v>
      </c>
      <c r="F92" s="2">
        <v>0</v>
      </c>
      <c r="G92" s="2">
        <v>0</v>
      </c>
      <c r="H92" s="2">
        <v>0</v>
      </c>
      <c r="K92" s="3">
        <v>155.54</v>
      </c>
      <c r="L92" s="2">
        <v>4305</v>
      </c>
    </row>
    <row r="93" spans="1:12" x14ac:dyDescent="0.2">
      <c r="A93" s="2" t="s">
        <v>64</v>
      </c>
      <c r="B93" s="2">
        <v>43</v>
      </c>
      <c r="C93" s="2">
        <v>7</v>
      </c>
      <c r="D93" s="2">
        <v>36</v>
      </c>
      <c r="E93" s="2">
        <v>0</v>
      </c>
      <c r="F93" s="2">
        <v>0</v>
      </c>
      <c r="G93" s="2">
        <v>0</v>
      </c>
      <c r="H93" s="2">
        <v>0</v>
      </c>
      <c r="K93" s="3">
        <v>346.14</v>
      </c>
      <c r="L93" s="2">
        <v>8266</v>
      </c>
    </row>
    <row r="94" spans="1:12" x14ac:dyDescent="0.2">
      <c r="A94" s="2" t="s">
        <v>55</v>
      </c>
      <c r="B94" s="2">
        <v>20</v>
      </c>
      <c r="C94" s="2">
        <v>15</v>
      </c>
      <c r="D94" s="2">
        <v>5</v>
      </c>
      <c r="E94" s="2">
        <v>0</v>
      </c>
      <c r="F94" s="2">
        <v>0</v>
      </c>
      <c r="G94" s="2">
        <v>0</v>
      </c>
      <c r="H94" s="2">
        <v>0</v>
      </c>
      <c r="K94" s="3">
        <v>159.6</v>
      </c>
      <c r="L94" s="2">
        <v>5313</v>
      </c>
    </row>
    <row r="95" spans="1:12" x14ac:dyDescent="0.2">
      <c r="A95" s="2" t="s">
        <v>43</v>
      </c>
      <c r="B95" s="2">
        <v>12</v>
      </c>
      <c r="C95" s="2">
        <v>9</v>
      </c>
      <c r="D95" s="2">
        <v>3</v>
      </c>
      <c r="E95" s="2">
        <v>0</v>
      </c>
      <c r="F95" s="2">
        <v>0</v>
      </c>
      <c r="G95" s="2">
        <v>0</v>
      </c>
      <c r="H95" s="2">
        <v>0</v>
      </c>
      <c r="K95" s="3">
        <v>81.760000000000005</v>
      </c>
      <c r="L95" s="2">
        <v>9478</v>
      </c>
    </row>
    <row r="96" spans="1:12" x14ac:dyDescent="0.2">
      <c r="A96" s="2" t="s">
        <v>37</v>
      </c>
      <c r="B96" s="2">
        <v>2</v>
      </c>
      <c r="C96" s="2">
        <v>2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K96" s="3">
        <v>11.96</v>
      </c>
      <c r="L96" s="2">
        <v>11086</v>
      </c>
    </row>
    <row r="97" spans="1:12" x14ac:dyDescent="0.2">
      <c r="A97" s="2" t="s">
        <v>72</v>
      </c>
      <c r="B97" s="2">
        <v>47</v>
      </c>
      <c r="C97" s="2">
        <v>12</v>
      </c>
      <c r="D97" s="2">
        <v>35</v>
      </c>
      <c r="E97" s="2">
        <v>0</v>
      </c>
      <c r="F97" s="2">
        <v>0</v>
      </c>
      <c r="G97" s="2">
        <v>0</v>
      </c>
      <c r="H97" s="2">
        <v>0</v>
      </c>
      <c r="K97" s="3">
        <v>414.64</v>
      </c>
      <c r="L97" s="2">
        <v>7007</v>
      </c>
    </row>
    <row r="98" spans="1:12" x14ac:dyDescent="0.2">
      <c r="A98" s="2" t="s">
        <v>63</v>
      </c>
      <c r="B98" s="2">
        <v>20</v>
      </c>
      <c r="C98" s="2">
        <v>12</v>
      </c>
      <c r="D98" s="2">
        <v>8</v>
      </c>
      <c r="E98" s="2">
        <v>0</v>
      </c>
      <c r="F98" s="2">
        <v>0</v>
      </c>
      <c r="G98" s="2">
        <v>0</v>
      </c>
      <c r="H98" s="2">
        <v>0</v>
      </c>
      <c r="K98" s="3">
        <v>160.6</v>
      </c>
      <c r="L98" s="2">
        <v>3875</v>
      </c>
    </row>
    <row r="99" spans="1:12" x14ac:dyDescent="0.2">
      <c r="A99" s="2" t="s">
        <v>349</v>
      </c>
      <c r="B99" s="2">
        <v>1</v>
      </c>
      <c r="C99" s="2">
        <v>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K99" s="3">
        <v>24.98</v>
      </c>
      <c r="L99" s="2">
        <v>470</v>
      </c>
    </row>
    <row r="100" spans="1:12" x14ac:dyDescent="0.2">
      <c r="A100" s="2" t="s">
        <v>274</v>
      </c>
      <c r="B100" s="2">
        <v>61</v>
      </c>
      <c r="C100" s="2">
        <v>21</v>
      </c>
      <c r="D100" s="2">
        <v>40</v>
      </c>
      <c r="E100" s="2">
        <v>0</v>
      </c>
      <c r="F100" s="2">
        <v>0</v>
      </c>
      <c r="G100" s="2">
        <v>0</v>
      </c>
      <c r="H100" s="2">
        <v>0</v>
      </c>
      <c r="K100" s="3">
        <v>2222.7800000000002</v>
      </c>
      <c r="L100" s="2">
        <v>2018</v>
      </c>
    </row>
    <row r="101" spans="1:12" x14ac:dyDescent="0.2">
      <c r="A101" s="2" t="s">
        <v>283</v>
      </c>
      <c r="B101" s="2">
        <v>46</v>
      </c>
      <c r="C101" s="2">
        <v>15</v>
      </c>
      <c r="D101" s="2">
        <v>31</v>
      </c>
      <c r="E101" s="2">
        <v>0</v>
      </c>
      <c r="F101" s="2">
        <v>0</v>
      </c>
      <c r="G101" s="2">
        <v>0</v>
      </c>
      <c r="H101" s="2">
        <v>0</v>
      </c>
      <c r="K101" s="3">
        <v>1819.1</v>
      </c>
      <c r="L101" s="2">
        <v>706</v>
      </c>
    </row>
    <row r="102" spans="1:12" x14ac:dyDescent="0.2">
      <c r="A102" s="2" t="s">
        <v>197</v>
      </c>
      <c r="B102" s="2">
        <v>2</v>
      </c>
      <c r="C102" s="2">
        <v>0</v>
      </c>
      <c r="D102" s="2">
        <v>2</v>
      </c>
      <c r="E102" s="2">
        <v>0</v>
      </c>
      <c r="F102" s="2">
        <v>0</v>
      </c>
      <c r="G102" s="2">
        <v>0</v>
      </c>
      <c r="H102" s="2">
        <v>0</v>
      </c>
      <c r="K102" s="3">
        <v>39.96</v>
      </c>
      <c r="L102" s="2">
        <v>1905</v>
      </c>
    </row>
    <row r="103" spans="1:12" x14ac:dyDescent="0.2">
      <c r="A103" s="2" t="s">
        <v>171</v>
      </c>
      <c r="B103" s="2">
        <v>150</v>
      </c>
      <c r="C103" s="2">
        <v>54</v>
      </c>
      <c r="D103" s="2">
        <v>96</v>
      </c>
      <c r="E103" s="2">
        <v>0</v>
      </c>
      <c r="F103" s="2">
        <v>0</v>
      </c>
      <c r="G103" s="2">
        <v>0</v>
      </c>
      <c r="H103" s="2">
        <v>0</v>
      </c>
      <c r="K103" s="3">
        <v>2398.44</v>
      </c>
      <c r="L103" s="2">
        <v>1000</v>
      </c>
    </row>
    <row r="104" spans="1:12" x14ac:dyDescent="0.2">
      <c r="A104" s="2" t="s">
        <v>281</v>
      </c>
      <c r="B104" s="2">
        <v>59</v>
      </c>
      <c r="C104" s="2">
        <v>35</v>
      </c>
      <c r="D104" s="2">
        <v>24</v>
      </c>
      <c r="E104" s="2">
        <v>0</v>
      </c>
      <c r="F104" s="2">
        <v>0</v>
      </c>
      <c r="G104" s="2">
        <v>0</v>
      </c>
      <c r="H104" s="2">
        <v>0</v>
      </c>
      <c r="K104" s="3">
        <v>2271.8200000000002</v>
      </c>
      <c r="L104" s="2">
        <v>395</v>
      </c>
    </row>
    <row r="105" spans="1:12" x14ac:dyDescent="0.2">
      <c r="A105" s="2" t="s">
        <v>33</v>
      </c>
      <c r="B105" s="2">
        <v>4</v>
      </c>
      <c r="C105" s="2">
        <v>4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K105" s="3">
        <v>0</v>
      </c>
      <c r="L105" s="2">
        <v>107042</v>
      </c>
    </row>
    <row r="106" spans="1:12" x14ac:dyDescent="0.2">
      <c r="A106" s="2" t="s">
        <v>34</v>
      </c>
      <c r="B106" s="2">
        <v>2</v>
      </c>
      <c r="C106" s="2">
        <v>2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K106" s="3">
        <v>0</v>
      </c>
      <c r="L106" s="2">
        <v>32466</v>
      </c>
    </row>
    <row r="107" spans="1:12" x14ac:dyDescent="0.2">
      <c r="A107" s="2" t="s">
        <v>156</v>
      </c>
      <c r="B107" s="2">
        <v>17</v>
      </c>
      <c r="C107" s="2">
        <v>2</v>
      </c>
      <c r="D107" s="2">
        <v>15</v>
      </c>
      <c r="E107" s="2">
        <v>0</v>
      </c>
      <c r="F107" s="2">
        <v>0</v>
      </c>
      <c r="G107" s="2">
        <v>0</v>
      </c>
      <c r="H107" s="2">
        <v>0</v>
      </c>
      <c r="K107" s="3">
        <v>252.66</v>
      </c>
      <c r="L107" s="2">
        <v>917</v>
      </c>
    </row>
    <row r="108" spans="1:12" x14ac:dyDescent="0.2">
      <c r="A108" s="2" t="s">
        <v>187</v>
      </c>
      <c r="B108" s="2">
        <v>31</v>
      </c>
      <c r="C108" s="2">
        <v>7</v>
      </c>
      <c r="D108" s="2">
        <v>24</v>
      </c>
      <c r="E108" s="2">
        <v>0</v>
      </c>
      <c r="F108" s="2">
        <v>0</v>
      </c>
      <c r="G108" s="2">
        <v>0</v>
      </c>
      <c r="H108" s="2">
        <v>0</v>
      </c>
      <c r="K108" s="3">
        <v>557.38</v>
      </c>
      <c r="L108" s="2">
        <v>33</v>
      </c>
    </row>
    <row r="109" spans="1:12" x14ac:dyDescent="0.2">
      <c r="A109" s="2" t="s">
        <v>241</v>
      </c>
      <c r="B109" s="2">
        <v>17</v>
      </c>
      <c r="C109" s="2">
        <v>2</v>
      </c>
      <c r="D109" s="2">
        <v>15</v>
      </c>
      <c r="E109" s="2">
        <v>0</v>
      </c>
      <c r="F109" s="2">
        <v>0</v>
      </c>
      <c r="G109" s="2">
        <v>0</v>
      </c>
      <c r="H109" s="2">
        <v>0</v>
      </c>
      <c r="K109" s="3">
        <v>426.66</v>
      </c>
      <c r="L109" s="2">
        <v>177</v>
      </c>
    </row>
    <row r="110" spans="1:12" x14ac:dyDescent="0.2">
      <c r="A110" s="2" t="s">
        <v>127</v>
      </c>
      <c r="B110" s="2">
        <v>34</v>
      </c>
      <c r="C110" s="2">
        <v>13</v>
      </c>
      <c r="D110" s="2">
        <v>21</v>
      </c>
      <c r="E110" s="2">
        <v>0</v>
      </c>
      <c r="F110" s="2">
        <v>0</v>
      </c>
      <c r="G110" s="2">
        <v>0</v>
      </c>
      <c r="H110" s="2">
        <v>0</v>
      </c>
      <c r="K110" s="3">
        <v>418.87</v>
      </c>
      <c r="L110" s="2">
        <v>3923</v>
      </c>
    </row>
    <row r="111" spans="1:12" x14ac:dyDescent="0.2">
      <c r="A111" s="2" t="s">
        <v>162</v>
      </c>
      <c r="B111" s="2">
        <v>9</v>
      </c>
      <c r="C111" s="2">
        <v>5</v>
      </c>
      <c r="D111" s="2">
        <v>4</v>
      </c>
      <c r="E111" s="2">
        <v>0</v>
      </c>
      <c r="F111" s="2">
        <v>0</v>
      </c>
      <c r="G111" s="2">
        <v>0</v>
      </c>
      <c r="H111" s="2">
        <v>0</v>
      </c>
      <c r="K111" s="3">
        <v>139.82</v>
      </c>
      <c r="L111" s="2">
        <v>1554</v>
      </c>
    </row>
    <row r="112" spans="1:12" x14ac:dyDescent="0.2">
      <c r="A112" s="2" t="s">
        <v>220</v>
      </c>
      <c r="B112" s="2">
        <v>33</v>
      </c>
      <c r="C112" s="2">
        <v>7</v>
      </c>
      <c r="D112" s="2">
        <v>26</v>
      </c>
      <c r="E112" s="2">
        <v>0</v>
      </c>
      <c r="F112" s="2">
        <v>0</v>
      </c>
      <c r="G112" s="2">
        <v>0</v>
      </c>
      <c r="H112" s="2">
        <v>0</v>
      </c>
      <c r="K112" s="3">
        <v>718.34</v>
      </c>
      <c r="L112" s="2">
        <v>27</v>
      </c>
    </row>
    <row r="113" spans="1:12" x14ac:dyDescent="0.2">
      <c r="A113" s="2" t="s">
        <v>206</v>
      </c>
      <c r="B113" s="2">
        <v>11</v>
      </c>
      <c r="C113" s="2">
        <v>11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K113" s="3">
        <v>227.78</v>
      </c>
      <c r="L113" s="2">
        <v>1307</v>
      </c>
    </row>
    <row r="114" spans="1:12" x14ac:dyDescent="0.2">
      <c r="A114" s="2" t="s">
        <v>80</v>
      </c>
      <c r="B114" s="2">
        <v>3</v>
      </c>
      <c r="C114" s="2">
        <v>3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K114" s="3">
        <v>28.94</v>
      </c>
      <c r="L114" s="2">
        <v>7199</v>
      </c>
    </row>
    <row r="115" spans="1:12" x14ac:dyDescent="0.2">
      <c r="A115" s="2" t="s">
        <v>355</v>
      </c>
      <c r="B115" s="2">
        <v>1</v>
      </c>
      <c r="C115" s="2">
        <v>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K115" s="3">
        <v>5.98</v>
      </c>
      <c r="L115" s="2">
        <v>5542</v>
      </c>
    </row>
    <row r="116" spans="1:12" x14ac:dyDescent="0.2">
      <c r="A116" s="2" t="s">
        <v>356</v>
      </c>
      <c r="B116" s="2">
        <v>2</v>
      </c>
      <c r="C116" s="2">
        <v>2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K116" s="3">
        <v>11.96</v>
      </c>
      <c r="L116" s="2">
        <v>6920</v>
      </c>
    </row>
    <row r="117" spans="1:12" x14ac:dyDescent="0.2">
      <c r="A117" s="2" t="s">
        <v>358</v>
      </c>
      <c r="B117" s="2">
        <v>1</v>
      </c>
      <c r="C117" s="2">
        <v>1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K117" s="3">
        <v>11.98</v>
      </c>
      <c r="L117" s="2">
        <v>2188</v>
      </c>
    </row>
    <row r="118" spans="1:12" x14ac:dyDescent="0.2">
      <c r="A118" s="2" t="s">
        <v>359</v>
      </c>
      <c r="B118" s="2">
        <v>1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K118" s="3">
        <v>8.98</v>
      </c>
      <c r="L118" s="2">
        <v>5145</v>
      </c>
    </row>
    <row r="119" spans="1:12" x14ac:dyDescent="0.2">
      <c r="A119" s="2" t="s">
        <v>45</v>
      </c>
      <c r="B119" s="2">
        <v>3</v>
      </c>
      <c r="C119" s="2">
        <v>3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K119" s="3">
        <v>20.94</v>
      </c>
      <c r="L119" s="2">
        <v>25265</v>
      </c>
    </row>
    <row r="120" spans="1:12" x14ac:dyDescent="0.2">
      <c r="A120" s="2" t="s">
        <v>194</v>
      </c>
      <c r="B120" s="2">
        <v>131</v>
      </c>
      <c r="C120" s="2">
        <v>17</v>
      </c>
      <c r="D120" s="2">
        <v>114</v>
      </c>
      <c r="E120" s="2">
        <v>0</v>
      </c>
      <c r="F120" s="2">
        <v>0</v>
      </c>
      <c r="G120" s="2">
        <v>0</v>
      </c>
      <c r="H120" s="2">
        <v>0</v>
      </c>
      <c r="K120" s="3">
        <v>2468.1799999999998</v>
      </c>
      <c r="L120" s="2">
        <v>0</v>
      </c>
    </row>
    <row r="121" spans="1:12" x14ac:dyDescent="0.2">
      <c r="A121" s="2" t="s">
        <v>362</v>
      </c>
      <c r="B121" s="2">
        <v>55</v>
      </c>
      <c r="C121" s="2">
        <v>55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K121" s="3">
        <v>605.9</v>
      </c>
      <c r="L121" s="2">
        <v>1935</v>
      </c>
    </row>
    <row r="122" spans="1:12" x14ac:dyDescent="0.2">
      <c r="A122" s="2" t="s">
        <v>363</v>
      </c>
      <c r="B122" s="2">
        <v>2</v>
      </c>
      <c r="C122" s="2">
        <v>2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K122" s="3">
        <v>17.96</v>
      </c>
      <c r="L122" s="2">
        <v>0</v>
      </c>
    </row>
    <row r="123" spans="1:12" x14ac:dyDescent="0.2">
      <c r="A123" s="2" t="s">
        <v>132</v>
      </c>
      <c r="B123" s="2">
        <v>3</v>
      </c>
      <c r="C123" s="2">
        <v>3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K123" s="3">
        <v>38.94</v>
      </c>
      <c r="L123" s="2">
        <v>3593</v>
      </c>
    </row>
    <row r="124" spans="1:12" x14ac:dyDescent="0.2">
      <c r="A124" s="2" t="s">
        <v>202</v>
      </c>
      <c r="B124" s="2">
        <v>66</v>
      </c>
      <c r="C124" s="2">
        <v>10</v>
      </c>
      <c r="D124" s="2">
        <v>56</v>
      </c>
      <c r="E124" s="2">
        <v>0</v>
      </c>
      <c r="F124" s="2">
        <v>0</v>
      </c>
      <c r="G124" s="2">
        <v>0</v>
      </c>
      <c r="H124" s="2">
        <v>0</v>
      </c>
      <c r="K124" s="3">
        <v>1338.1</v>
      </c>
      <c r="L124" s="2">
        <v>1720</v>
      </c>
    </row>
    <row r="125" spans="1:12" x14ac:dyDescent="0.2">
      <c r="A125" s="2" t="s">
        <v>117</v>
      </c>
      <c r="B125" s="2">
        <v>3</v>
      </c>
      <c r="C125" s="2">
        <v>3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K125" s="3">
        <v>35.94</v>
      </c>
      <c r="L125" s="2">
        <v>3499</v>
      </c>
    </row>
    <row r="126" spans="1:12" x14ac:dyDescent="0.2">
      <c r="A126" s="2" t="s">
        <v>224</v>
      </c>
      <c r="B126" s="2">
        <v>37</v>
      </c>
      <c r="C126" s="2">
        <v>9</v>
      </c>
      <c r="D126" s="2">
        <v>28</v>
      </c>
      <c r="E126" s="2">
        <v>0</v>
      </c>
      <c r="F126" s="2">
        <v>0</v>
      </c>
      <c r="G126" s="2">
        <v>0</v>
      </c>
      <c r="H126" s="2">
        <v>0</v>
      </c>
      <c r="K126" s="3">
        <v>814.26</v>
      </c>
      <c r="L126" s="2">
        <v>847</v>
      </c>
    </row>
    <row r="127" spans="1:12" x14ac:dyDescent="0.2">
      <c r="A127" s="2" t="s">
        <v>268</v>
      </c>
      <c r="B127" s="2">
        <v>35</v>
      </c>
      <c r="C127" s="2">
        <v>7</v>
      </c>
      <c r="D127" s="2">
        <v>28</v>
      </c>
      <c r="E127" s="2">
        <v>0</v>
      </c>
      <c r="F127" s="2">
        <v>0</v>
      </c>
      <c r="G127" s="2">
        <v>0</v>
      </c>
      <c r="H127" s="2">
        <v>0</v>
      </c>
      <c r="K127" s="3">
        <v>1209.32</v>
      </c>
      <c r="L127" s="2">
        <v>1492</v>
      </c>
    </row>
    <row r="128" spans="1:12" x14ac:dyDescent="0.2">
      <c r="A128" s="2" t="s">
        <v>109</v>
      </c>
      <c r="B128" s="2">
        <v>31</v>
      </c>
      <c r="C128" s="2">
        <v>5</v>
      </c>
      <c r="D128" s="2">
        <v>26</v>
      </c>
      <c r="E128" s="2">
        <v>0</v>
      </c>
      <c r="F128" s="2">
        <v>0</v>
      </c>
      <c r="G128" s="2">
        <v>0</v>
      </c>
      <c r="H128" s="2">
        <v>0</v>
      </c>
      <c r="K128" s="3">
        <v>356.38</v>
      </c>
      <c r="L128" s="2">
        <v>3259</v>
      </c>
    </row>
    <row r="129" spans="1:12" x14ac:dyDescent="0.2">
      <c r="A129" s="2" t="s">
        <v>364</v>
      </c>
      <c r="B129" s="2">
        <v>28</v>
      </c>
      <c r="C129" s="2">
        <v>11</v>
      </c>
      <c r="D129" s="2">
        <v>17</v>
      </c>
      <c r="E129" s="2">
        <v>0</v>
      </c>
      <c r="F129" s="2">
        <v>0</v>
      </c>
      <c r="G129" s="2">
        <v>0</v>
      </c>
      <c r="H129" s="2">
        <v>0</v>
      </c>
      <c r="K129" s="3">
        <v>418.48</v>
      </c>
      <c r="L129" s="2">
        <v>0</v>
      </c>
    </row>
    <row r="130" spans="1:12" x14ac:dyDescent="0.2">
      <c r="A130" s="2" t="s">
        <v>102</v>
      </c>
      <c r="B130" s="2">
        <v>23</v>
      </c>
      <c r="C130" s="2">
        <v>2</v>
      </c>
      <c r="D130" s="2">
        <v>21</v>
      </c>
      <c r="E130" s="2">
        <v>0</v>
      </c>
      <c r="F130" s="2">
        <v>0</v>
      </c>
      <c r="G130" s="2">
        <v>0</v>
      </c>
      <c r="H130" s="2">
        <v>0</v>
      </c>
      <c r="K130" s="3">
        <v>252.54</v>
      </c>
      <c r="L130" s="2">
        <v>865</v>
      </c>
    </row>
    <row r="131" spans="1:12" x14ac:dyDescent="0.2">
      <c r="A131" s="2" t="s">
        <v>223</v>
      </c>
      <c r="B131" s="2">
        <v>2</v>
      </c>
      <c r="C131" s="2">
        <v>2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K131" s="3">
        <v>43.96</v>
      </c>
      <c r="L131" s="2">
        <v>408</v>
      </c>
    </row>
    <row r="132" spans="1:12" x14ac:dyDescent="0.2">
      <c r="A132" s="2" t="s">
        <v>81</v>
      </c>
      <c r="B132" s="2">
        <v>14</v>
      </c>
      <c r="C132" s="2">
        <v>4</v>
      </c>
      <c r="D132" s="2">
        <v>10</v>
      </c>
      <c r="E132" s="2">
        <v>0</v>
      </c>
      <c r="F132" s="2">
        <v>0</v>
      </c>
      <c r="G132" s="2">
        <v>0</v>
      </c>
      <c r="H132" s="2">
        <v>0</v>
      </c>
      <c r="K132" s="3">
        <v>135.72</v>
      </c>
      <c r="L132" s="2">
        <v>4646</v>
      </c>
    </row>
    <row r="133" spans="1:12" x14ac:dyDescent="0.2">
      <c r="A133" s="2" t="s">
        <v>278</v>
      </c>
      <c r="B133" s="2">
        <v>25</v>
      </c>
      <c r="C133" s="2">
        <v>9</v>
      </c>
      <c r="D133" s="2">
        <v>16</v>
      </c>
      <c r="E133" s="2">
        <v>0</v>
      </c>
      <c r="F133" s="2">
        <v>0</v>
      </c>
      <c r="G133" s="2">
        <v>0</v>
      </c>
      <c r="H133" s="2">
        <v>0</v>
      </c>
      <c r="K133" s="3">
        <v>925.5</v>
      </c>
      <c r="L133" s="2">
        <v>976</v>
      </c>
    </row>
    <row r="134" spans="1:12" x14ac:dyDescent="0.2">
      <c r="A134" s="2" t="s">
        <v>302</v>
      </c>
      <c r="B134" s="2">
        <v>5</v>
      </c>
      <c r="C134" s="2">
        <v>5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K134" s="3">
        <v>355.9</v>
      </c>
      <c r="L134" s="2">
        <v>19</v>
      </c>
    </row>
    <row r="135" spans="1:12" x14ac:dyDescent="0.2">
      <c r="A135" s="2" t="s">
        <v>231</v>
      </c>
      <c r="B135" s="2">
        <v>146</v>
      </c>
      <c r="C135" s="2">
        <v>3</v>
      </c>
      <c r="D135" s="2">
        <v>143</v>
      </c>
      <c r="E135" s="2">
        <v>0</v>
      </c>
      <c r="F135" s="2">
        <v>0</v>
      </c>
      <c r="G135" s="2">
        <v>0</v>
      </c>
      <c r="H135" s="2">
        <v>0</v>
      </c>
      <c r="K135" s="3">
        <v>3355.51</v>
      </c>
      <c r="L135" s="2">
        <v>5689</v>
      </c>
    </row>
    <row r="136" spans="1:12" x14ac:dyDescent="0.2">
      <c r="A136" s="2" t="s">
        <v>249</v>
      </c>
      <c r="B136" s="2">
        <v>10</v>
      </c>
      <c r="C136" s="2">
        <v>0</v>
      </c>
      <c r="D136" s="2">
        <v>9</v>
      </c>
      <c r="E136" s="2">
        <v>1</v>
      </c>
      <c r="F136" s="2">
        <v>0</v>
      </c>
      <c r="G136" s="2">
        <v>0</v>
      </c>
      <c r="H136" s="2">
        <v>0</v>
      </c>
      <c r="K136" s="3">
        <v>267.37</v>
      </c>
      <c r="L136" s="2">
        <v>5286</v>
      </c>
    </row>
    <row r="137" spans="1:12" x14ac:dyDescent="0.2">
      <c r="A137" s="2" t="s">
        <v>366</v>
      </c>
      <c r="B137" s="2">
        <v>1</v>
      </c>
      <c r="C137" s="2">
        <v>1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K137" s="3">
        <v>18.98</v>
      </c>
      <c r="L137" s="2">
        <v>56</v>
      </c>
    </row>
    <row r="138" spans="1:12" x14ac:dyDescent="0.2">
      <c r="A138" s="2" t="s">
        <v>101</v>
      </c>
      <c r="B138" s="2">
        <v>7</v>
      </c>
      <c r="C138" s="2">
        <v>7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K138" s="3">
        <v>76.86</v>
      </c>
      <c r="L138" s="2">
        <v>19371</v>
      </c>
    </row>
    <row r="139" spans="1:12" x14ac:dyDescent="0.2">
      <c r="A139" s="2" t="s">
        <v>225</v>
      </c>
      <c r="B139" s="2">
        <v>9</v>
      </c>
      <c r="C139" s="2">
        <v>6</v>
      </c>
      <c r="D139" s="2">
        <v>3</v>
      </c>
      <c r="E139" s="2">
        <v>0</v>
      </c>
      <c r="F139" s="2">
        <v>0</v>
      </c>
      <c r="G139" s="2">
        <v>0</v>
      </c>
      <c r="H139" s="2">
        <v>0</v>
      </c>
      <c r="K139" s="3">
        <v>202.84</v>
      </c>
      <c r="L139" s="2">
        <v>125</v>
      </c>
    </row>
    <row r="140" spans="1:12" x14ac:dyDescent="0.2">
      <c r="A140" s="2" t="s">
        <v>46</v>
      </c>
      <c r="B140" s="2">
        <v>16</v>
      </c>
      <c r="C140" s="2">
        <v>13</v>
      </c>
      <c r="D140" s="2">
        <v>3</v>
      </c>
      <c r="E140" s="2">
        <v>0</v>
      </c>
      <c r="F140" s="2">
        <v>0</v>
      </c>
      <c r="G140" s="2">
        <v>0</v>
      </c>
      <c r="H140" s="2">
        <v>0</v>
      </c>
      <c r="K140" s="3">
        <v>111.68</v>
      </c>
      <c r="L140" s="2">
        <v>4610</v>
      </c>
    </row>
    <row r="141" spans="1:12" x14ac:dyDescent="0.2">
      <c r="A141" s="2" t="s">
        <v>61</v>
      </c>
      <c r="B141" s="2">
        <v>2</v>
      </c>
      <c r="C141" s="2">
        <v>2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K141" s="3">
        <v>15.96</v>
      </c>
      <c r="L141" s="2">
        <v>3428</v>
      </c>
    </row>
    <row r="142" spans="1:12" x14ac:dyDescent="0.2">
      <c r="A142" s="2" t="s">
        <v>169</v>
      </c>
      <c r="B142" s="2">
        <v>1</v>
      </c>
      <c r="C142" s="2">
        <v>0</v>
      </c>
      <c r="D142" s="2">
        <v>1</v>
      </c>
      <c r="E142" s="2">
        <v>0</v>
      </c>
      <c r="F142" s="2">
        <v>0</v>
      </c>
      <c r="G142" s="2">
        <v>0</v>
      </c>
      <c r="H142" s="2">
        <v>0</v>
      </c>
      <c r="K142" s="3">
        <v>15.98</v>
      </c>
      <c r="L142" s="2">
        <v>2688</v>
      </c>
    </row>
    <row r="143" spans="1:12" x14ac:dyDescent="0.2">
      <c r="A143" s="2" t="s">
        <v>371</v>
      </c>
      <c r="B143" s="2">
        <v>26</v>
      </c>
      <c r="C143" s="2">
        <v>26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K143" s="3">
        <v>1045.48</v>
      </c>
      <c r="L143" s="2">
        <v>657</v>
      </c>
    </row>
    <row r="144" spans="1:12" x14ac:dyDescent="0.2">
      <c r="A144" s="2" t="s">
        <v>300</v>
      </c>
      <c r="B144" s="2">
        <v>14</v>
      </c>
      <c r="C144" s="2">
        <v>14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K144" s="3">
        <v>804.72</v>
      </c>
      <c r="L144" s="2">
        <v>499</v>
      </c>
    </row>
    <row r="145" spans="1:12" x14ac:dyDescent="0.2">
      <c r="A145" s="2" t="s">
        <v>262</v>
      </c>
      <c r="B145" s="2">
        <v>4</v>
      </c>
      <c r="C145" s="2">
        <v>0</v>
      </c>
      <c r="D145" s="2">
        <v>4</v>
      </c>
      <c r="E145" s="2">
        <v>0</v>
      </c>
      <c r="F145" s="2">
        <v>0</v>
      </c>
      <c r="G145" s="2">
        <v>0</v>
      </c>
      <c r="H145" s="2">
        <v>0</v>
      </c>
      <c r="K145" s="3">
        <v>123.92</v>
      </c>
      <c r="L145" s="2">
        <v>546</v>
      </c>
    </row>
    <row r="146" spans="1:12" x14ac:dyDescent="0.2">
      <c r="A146" s="2" t="s">
        <v>374</v>
      </c>
      <c r="B146" s="2">
        <v>2</v>
      </c>
      <c r="C146" s="2">
        <v>2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K146" s="3">
        <v>57.96</v>
      </c>
      <c r="L146" s="2">
        <v>2</v>
      </c>
    </row>
    <row r="147" spans="1:12" x14ac:dyDescent="0.2">
      <c r="A147" s="2" t="s">
        <v>377</v>
      </c>
      <c r="B147" s="2">
        <v>83</v>
      </c>
      <c r="C147" s="2">
        <v>5</v>
      </c>
      <c r="D147" s="2">
        <v>78</v>
      </c>
      <c r="E147" s="2">
        <v>0</v>
      </c>
      <c r="F147" s="2">
        <v>0</v>
      </c>
      <c r="G147" s="2">
        <v>0</v>
      </c>
      <c r="H147" s="2">
        <v>0</v>
      </c>
      <c r="K147" s="3">
        <v>2843.34</v>
      </c>
      <c r="L147" s="2">
        <v>0</v>
      </c>
    </row>
    <row r="148" spans="1:12" x14ac:dyDescent="0.2">
      <c r="A148" s="2" t="s">
        <v>161</v>
      </c>
      <c r="B148" s="2">
        <v>75</v>
      </c>
      <c r="C148" s="2">
        <v>28</v>
      </c>
      <c r="D148" s="2">
        <v>47</v>
      </c>
      <c r="E148" s="2">
        <v>0</v>
      </c>
      <c r="F148" s="2">
        <v>0</v>
      </c>
      <c r="G148" s="2">
        <v>0</v>
      </c>
      <c r="H148" s="2">
        <v>0</v>
      </c>
      <c r="K148" s="3">
        <v>1156.83</v>
      </c>
      <c r="L148" s="2">
        <v>611</v>
      </c>
    </row>
    <row r="149" spans="1:12" x14ac:dyDescent="0.2">
      <c r="A149" s="2" t="s">
        <v>114</v>
      </c>
      <c r="B149" s="2">
        <v>81</v>
      </c>
      <c r="C149" s="2">
        <v>12</v>
      </c>
      <c r="D149" s="2">
        <v>69</v>
      </c>
      <c r="E149" s="2">
        <v>0</v>
      </c>
      <c r="F149" s="2">
        <v>0</v>
      </c>
      <c r="G149" s="2">
        <v>0</v>
      </c>
      <c r="H149" s="2">
        <v>0</v>
      </c>
      <c r="K149" s="3">
        <v>963.38</v>
      </c>
      <c r="L149" s="2">
        <v>695</v>
      </c>
    </row>
    <row r="150" spans="1:12" x14ac:dyDescent="0.2">
      <c r="A150" s="2" t="s">
        <v>180</v>
      </c>
      <c r="B150" s="2">
        <v>3</v>
      </c>
      <c r="C150" s="2">
        <v>3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K150" s="3">
        <v>50.94</v>
      </c>
      <c r="L150" s="2">
        <v>668</v>
      </c>
    </row>
    <row r="151" spans="1:12" x14ac:dyDescent="0.2">
      <c r="A151" s="2" t="s">
        <v>209</v>
      </c>
      <c r="B151" s="2">
        <v>6</v>
      </c>
      <c r="C151" s="2">
        <v>4</v>
      </c>
      <c r="D151" s="2">
        <v>2</v>
      </c>
      <c r="E151" s="2">
        <v>0</v>
      </c>
      <c r="F151" s="2">
        <v>0</v>
      </c>
      <c r="G151" s="2">
        <v>0</v>
      </c>
      <c r="H151" s="2">
        <v>0</v>
      </c>
      <c r="K151" s="3">
        <v>125.06</v>
      </c>
      <c r="L151" s="2">
        <v>758</v>
      </c>
    </row>
    <row r="152" spans="1:12" x14ac:dyDescent="0.2">
      <c r="A152" s="2" t="s">
        <v>269</v>
      </c>
      <c r="B152" s="2">
        <v>7</v>
      </c>
      <c r="C152" s="2">
        <v>6</v>
      </c>
      <c r="D152" s="2">
        <v>1</v>
      </c>
      <c r="E152" s="2">
        <v>0</v>
      </c>
      <c r="F152" s="2">
        <v>0</v>
      </c>
      <c r="G152" s="2">
        <v>0</v>
      </c>
      <c r="H152" s="2">
        <v>0</v>
      </c>
      <c r="K152" s="3">
        <v>243.86</v>
      </c>
      <c r="L152" s="2">
        <v>668</v>
      </c>
    </row>
    <row r="153" spans="1:12" x14ac:dyDescent="0.2">
      <c r="A153" s="2" t="s">
        <v>251</v>
      </c>
      <c r="B153" s="2">
        <v>3</v>
      </c>
      <c r="C153" s="2">
        <v>3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K153" s="3">
        <v>80.94</v>
      </c>
      <c r="L153" s="2">
        <v>764</v>
      </c>
    </row>
    <row r="154" spans="1:12" x14ac:dyDescent="0.2">
      <c r="A154" s="2" t="s">
        <v>184</v>
      </c>
      <c r="B154" s="2">
        <v>32</v>
      </c>
      <c r="C154" s="2">
        <v>2</v>
      </c>
      <c r="D154" s="2">
        <v>30</v>
      </c>
      <c r="E154" s="2">
        <v>0</v>
      </c>
      <c r="F154" s="2">
        <v>0</v>
      </c>
      <c r="G154" s="2">
        <v>0</v>
      </c>
      <c r="H154" s="2">
        <v>0</v>
      </c>
      <c r="K154" s="3">
        <v>563.36</v>
      </c>
      <c r="L154" s="2">
        <v>1265</v>
      </c>
    </row>
    <row r="155" spans="1:12" x14ac:dyDescent="0.2">
      <c r="A155" s="2" t="s">
        <v>242</v>
      </c>
      <c r="B155" s="2">
        <v>19</v>
      </c>
      <c r="C155" s="2">
        <v>2</v>
      </c>
      <c r="D155" s="2">
        <v>17</v>
      </c>
      <c r="E155" s="2">
        <v>0</v>
      </c>
      <c r="F155" s="2">
        <v>0</v>
      </c>
      <c r="G155" s="2">
        <v>0</v>
      </c>
      <c r="H155" s="2">
        <v>0</v>
      </c>
      <c r="K155" s="3">
        <v>479.62</v>
      </c>
      <c r="L155" s="2">
        <v>632</v>
      </c>
    </row>
    <row r="156" spans="1:12" x14ac:dyDescent="0.2">
      <c r="A156" s="2" t="s">
        <v>379</v>
      </c>
      <c r="B156" s="2">
        <v>5</v>
      </c>
      <c r="C156" s="2">
        <v>5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K156" s="3">
        <v>61.9</v>
      </c>
      <c r="L156" s="2">
        <v>1517</v>
      </c>
    </row>
    <row r="157" spans="1:12" x14ac:dyDescent="0.2">
      <c r="A157" s="2" t="s">
        <v>380</v>
      </c>
      <c r="B157" s="2">
        <v>6</v>
      </c>
      <c r="C157" s="2">
        <v>4</v>
      </c>
      <c r="D157" s="2">
        <v>2</v>
      </c>
      <c r="E157" s="2">
        <v>0</v>
      </c>
      <c r="F157" s="2">
        <v>0</v>
      </c>
      <c r="G157" s="2">
        <v>0</v>
      </c>
      <c r="H157" s="2">
        <v>0</v>
      </c>
      <c r="K157" s="3">
        <v>104.88</v>
      </c>
      <c r="L157" s="2">
        <v>0</v>
      </c>
    </row>
    <row r="158" spans="1:12" x14ac:dyDescent="0.2">
      <c r="A158" s="2" t="s">
        <v>188</v>
      </c>
      <c r="B158" s="2">
        <v>14</v>
      </c>
      <c r="C158" s="2">
        <v>0</v>
      </c>
      <c r="D158" s="2">
        <v>14</v>
      </c>
      <c r="E158" s="2">
        <v>0</v>
      </c>
      <c r="F158" s="2">
        <v>0</v>
      </c>
      <c r="G158" s="2">
        <v>0</v>
      </c>
      <c r="H158" s="2">
        <v>0</v>
      </c>
      <c r="K158" s="3">
        <v>251.72</v>
      </c>
      <c r="L158" s="2">
        <v>4029</v>
      </c>
    </row>
    <row r="159" spans="1:12" x14ac:dyDescent="0.2">
      <c r="A159" s="2" t="s">
        <v>214</v>
      </c>
      <c r="B159" s="2">
        <v>3</v>
      </c>
      <c r="C159" s="2">
        <v>3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K159" s="3">
        <v>62.94</v>
      </c>
      <c r="L159" s="2">
        <v>2686</v>
      </c>
    </row>
    <row r="160" spans="1:12" x14ac:dyDescent="0.2">
      <c r="A160" s="2" t="s">
        <v>215</v>
      </c>
      <c r="B160" s="2">
        <v>55</v>
      </c>
      <c r="C160" s="2">
        <v>2</v>
      </c>
      <c r="D160" s="2">
        <v>53</v>
      </c>
      <c r="E160" s="2">
        <v>0</v>
      </c>
      <c r="F160" s="2">
        <v>0</v>
      </c>
      <c r="G160" s="2">
        <v>0</v>
      </c>
      <c r="H160" s="2">
        <v>0</v>
      </c>
      <c r="K160" s="3">
        <v>1154.54</v>
      </c>
      <c r="L160" s="2">
        <v>2014</v>
      </c>
    </row>
    <row r="161" spans="1:12" x14ac:dyDescent="0.2">
      <c r="A161" s="2" t="s">
        <v>247</v>
      </c>
      <c r="B161" s="2">
        <v>1</v>
      </c>
      <c r="C161" s="2">
        <v>1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K161" s="3">
        <v>25.98</v>
      </c>
      <c r="L161" s="2">
        <v>1343</v>
      </c>
    </row>
    <row r="162" spans="1:12" x14ac:dyDescent="0.2">
      <c r="A162" s="2" t="s">
        <v>270</v>
      </c>
      <c r="B162" s="2">
        <v>10</v>
      </c>
      <c r="C162" s="2">
        <v>10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K162" s="3">
        <v>349.8</v>
      </c>
      <c r="L162" s="2">
        <v>805</v>
      </c>
    </row>
    <row r="163" spans="1:12" x14ac:dyDescent="0.2">
      <c r="A163" s="2" t="s">
        <v>93</v>
      </c>
      <c r="B163" s="2">
        <v>49</v>
      </c>
      <c r="C163" s="2">
        <v>8</v>
      </c>
      <c r="D163" s="2">
        <v>38</v>
      </c>
      <c r="E163" s="2">
        <v>0</v>
      </c>
      <c r="F163" s="2">
        <v>0</v>
      </c>
      <c r="G163" s="2">
        <v>0</v>
      </c>
      <c r="H163" s="2">
        <v>0</v>
      </c>
      <c r="K163" s="3">
        <v>501.02</v>
      </c>
      <c r="L163" s="2">
        <v>6383</v>
      </c>
    </row>
    <row r="164" spans="1:12" x14ac:dyDescent="0.2">
      <c r="A164" s="2" t="s">
        <v>381</v>
      </c>
      <c r="B164" s="2">
        <v>1</v>
      </c>
      <c r="C164" s="2">
        <v>0</v>
      </c>
      <c r="D164" s="2">
        <v>1</v>
      </c>
      <c r="E164" s="2">
        <v>0</v>
      </c>
      <c r="F164" s="2">
        <v>0</v>
      </c>
      <c r="G164" s="2">
        <v>0</v>
      </c>
      <c r="H164" s="2">
        <v>0</v>
      </c>
      <c r="K164" s="3">
        <v>12.98</v>
      </c>
      <c r="L164" s="2">
        <v>3191</v>
      </c>
    </row>
    <row r="165" spans="1:12" x14ac:dyDescent="0.2">
      <c r="A165" s="2" t="s">
        <v>99</v>
      </c>
      <c r="B165" s="2">
        <v>439</v>
      </c>
      <c r="C165" s="2">
        <v>14</v>
      </c>
      <c r="D165" s="2">
        <v>424</v>
      </c>
      <c r="E165" s="2">
        <v>0</v>
      </c>
      <c r="F165" s="2">
        <v>0</v>
      </c>
      <c r="G165" s="2">
        <v>0</v>
      </c>
      <c r="H165" s="2">
        <v>0</v>
      </c>
      <c r="K165" s="3">
        <v>4800.55</v>
      </c>
      <c r="L165" s="2">
        <v>1123</v>
      </c>
    </row>
    <row r="166" spans="1:12" x14ac:dyDescent="0.2">
      <c r="A166" s="2" t="s">
        <v>382</v>
      </c>
      <c r="B166" s="2">
        <v>3</v>
      </c>
      <c r="C166" s="2">
        <v>0</v>
      </c>
      <c r="D166" s="2">
        <v>3</v>
      </c>
      <c r="E166" s="2">
        <v>0</v>
      </c>
      <c r="F166" s="2">
        <v>0</v>
      </c>
      <c r="G166" s="2">
        <v>0</v>
      </c>
      <c r="H166" s="2">
        <v>0</v>
      </c>
      <c r="K166" s="3">
        <v>26.94</v>
      </c>
      <c r="L166" s="2">
        <v>99712</v>
      </c>
    </row>
    <row r="167" spans="1:12" x14ac:dyDescent="0.2">
      <c r="A167" s="2" t="s">
        <v>111</v>
      </c>
      <c r="B167" s="2">
        <v>107</v>
      </c>
      <c r="C167" s="2">
        <v>4</v>
      </c>
      <c r="D167" s="2">
        <v>103</v>
      </c>
      <c r="E167" s="2">
        <v>0</v>
      </c>
      <c r="F167" s="2">
        <v>0</v>
      </c>
      <c r="G167" s="2">
        <v>0</v>
      </c>
      <c r="H167" s="2">
        <v>0</v>
      </c>
      <c r="K167" s="3">
        <v>1255.8800000000001</v>
      </c>
      <c r="L167" s="2">
        <v>33237</v>
      </c>
    </row>
    <row r="168" spans="1:12" x14ac:dyDescent="0.2">
      <c r="A168" s="2" t="s">
        <v>112</v>
      </c>
      <c r="B168" s="2">
        <v>224</v>
      </c>
      <c r="C168" s="2">
        <v>18</v>
      </c>
      <c r="D168" s="2">
        <v>205</v>
      </c>
      <c r="E168" s="2">
        <v>0</v>
      </c>
      <c r="F168" s="2">
        <v>0</v>
      </c>
      <c r="G168" s="2">
        <v>0</v>
      </c>
      <c r="H168" s="2">
        <v>0</v>
      </c>
      <c r="K168" s="3">
        <v>2635.6</v>
      </c>
      <c r="L168" s="2">
        <v>24928</v>
      </c>
    </row>
    <row r="169" spans="1:12" x14ac:dyDescent="0.2">
      <c r="A169" s="2" t="s">
        <v>178</v>
      </c>
      <c r="B169" s="2">
        <v>64</v>
      </c>
      <c r="C169" s="2">
        <v>1</v>
      </c>
      <c r="D169" s="2">
        <v>63</v>
      </c>
      <c r="E169" s="2">
        <v>0</v>
      </c>
      <c r="F169" s="2">
        <v>0</v>
      </c>
      <c r="G169" s="2">
        <v>0</v>
      </c>
      <c r="H169" s="2">
        <v>0</v>
      </c>
      <c r="K169" s="3">
        <v>1085.44</v>
      </c>
      <c r="L169" s="2">
        <v>12464</v>
      </c>
    </row>
    <row r="170" spans="1:12" x14ac:dyDescent="0.2">
      <c r="A170" s="2" t="s">
        <v>238</v>
      </c>
      <c r="B170" s="2">
        <v>7</v>
      </c>
      <c r="C170" s="2">
        <v>1</v>
      </c>
      <c r="D170" s="2">
        <v>6</v>
      </c>
      <c r="E170" s="2">
        <v>0</v>
      </c>
      <c r="F170" s="2">
        <v>0</v>
      </c>
      <c r="G170" s="2">
        <v>0</v>
      </c>
      <c r="H170" s="2">
        <v>0</v>
      </c>
      <c r="K170" s="3">
        <v>174.86</v>
      </c>
      <c r="L170" s="2">
        <v>9971</v>
      </c>
    </row>
    <row r="171" spans="1:12" x14ac:dyDescent="0.2">
      <c r="A171" s="2" t="s">
        <v>199</v>
      </c>
      <c r="B171" s="2">
        <v>4</v>
      </c>
      <c r="C171" s="2">
        <v>4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K171" s="3">
        <v>79.92</v>
      </c>
      <c r="L171" s="2">
        <v>99</v>
      </c>
    </row>
    <row r="172" spans="1:12" x14ac:dyDescent="0.2">
      <c r="A172" s="2" t="s">
        <v>295</v>
      </c>
      <c r="B172" s="2">
        <v>221</v>
      </c>
      <c r="C172" s="2">
        <v>12</v>
      </c>
      <c r="D172" s="2">
        <v>209</v>
      </c>
      <c r="E172" s="2">
        <v>0</v>
      </c>
      <c r="F172" s="2">
        <v>0</v>
      </c>
      <c r="G172" s="2">
        <v>0</v>
      </c>
      <c r="H172" s="2">
        <v>0</v>
      </c>
      <c r="K172" s="3">
        <v>11053.04</v>
      </c>
      <c r="L172" s="2">
        <v>288</v>
      </c>
    </row>
    <row r="173" spans="1:12" x14ac:dyDescent="0.2">
      <c r="A173" s="2" t="s">
        <v>308</v>
      </c>
      <c r="B173" s="2">
        <v>46</v>
      </c>
      <c r="C173" s="2">
        <v>3</v>
      </c>
      <c r="D173" s="2">
        <v>43</v>
      </c>
      <c r="E173" s="2">
        <v>0</v>
      </c>
      <c r="F173" s="2">
        <v>0</v>
      </c>
      <c r="G173" s="2">
        <v>0</v>
      </c>
      <c r="H173" s="2">
        <v>0</v>
      </c>
      <c r="K173" s="3">
        <v>4606.08</v>
      </c>
      <c r="L173" s="2">
        <v>144</v>
      </c>
    </row>
    <row r="174" spans="1:12" x14ac:dyDescent="0.2">
      <c r="A174" s="2" t="s">
        <v>233</v>
      </c>
      <c r="B174" s="2">
        <v>11</v>
      </c>
      <c r="C174" s="2">
        <v>5</v>
      </c>
      <c r="D174" s="2">
        <v>6</v>
      </c>
      <c r="E174" s="2">
        <v>0</v>
      </c>
      <c r="F174" s="2">
        <v>0</v>
      </c>
      <c r="G174" s="2">
        <v>0</v>
      </c>
      <c r="H174" s="2">
        <v>0</v>
      </c>
      <c r="K174" s="3">
        <v>254.78</v>
      </c>
      <c r="L174" s="2">
        <v>1814</v>
      </c>
    </row>
    <row r="175" spans="1:12" x14ac:dyDescent="0.2">
      <c r="A175" s="2" t="s">
        <v>148</v>
      </c>
      <c r="B175" s="2">
        <v>101</v>
      </c>
      <c r="C175" s="2">
        <v>17</v>
      </c>
      <c r="D175" s="2">
        <v>84</v>
      </c>
      <c r="E175" s="2">
        <v>0</v>
      </c>
      <c r="F175" s="2">
        <v>0</v>
      </c>
      <c r="G175" s="2">
        <v>0</v>
      </c>
      <c r="H175" s="2">
        <v>0</v>
      </c>
      <c r="K175" s="3">
        <v>1412.54</v>
      </c>
      <c r="L175" s="2">
        <v>566</v>
      </c>
    </row>
    <row r="176" spans="1:12" x14ac:dyDescent="0.2">
      <c r="A176" s="2" t="s">
        <v>237</v>
      </c>
      <c r="B176" s="2">
        <v>20</v>
      </c>
      <c r="C176" s="2">
        <v>0</v>
      </c>
      <c r="D176" s="2">
        <v>20</v>
      </c>
      <c r="E176" s="2">
        <v>0</v>
      </c>
      <c r="F176" s="2">
        <v>0</v>
      </c>
      <c r="G176" s="2">
        <v>0</v>
      </c>
      <c r="H176" s="2">
        <v>0</v>
      </c>
      <c r="K176" s="3">
        <v>499.6</v>
      </c>
      <c r="L176" s="2">
        <v>1762</v>
      </c>
    </row>
    <row r="177" spans="1:12" x14ac:dyDescent="0.2">
      <c r="A177" s="2" t="s">
        <v>51</v>
      </c>
      <c r="B177" s="2">
        <v>260</v>
      </c>
      <c r="C177" s="2">
        <v>73</v>
      </c>
      <c r="D177" s="2">
        <v>186</v>
      </c>
      <c r="E177" s="2">
        <v>0</v>
      </c>
      <c r="F177" s="2">
        <v>0</v>
      </c>
      <c r="G177" s="2">
        <v>0</v>
      </c>
      <c r="H177" s="2">
        <v>0</v>
      </c>
      <c r="K177" s="3">
        <v>1929.46</v>
      </c>
      <c r="L177" s="2">
        <v>3243</v>
      </c>
    </row>
    <row r="178" spans="1:12" x14ac:dyDescent="0.2">
      <c r="A178" s="2" t="s">
        <v>204</v>
      </c>
      <c r="B178" s="2">
        <v>5</v>
      </c>
      <c r="C178" s="2">
        <v>5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K178" s="3">
        <v>101.9</v>
      </c>
      <c r="L178" s="2">
        <v>1621</v>
      </c>
    </row>
    <row r="179" spans="1:12" x14ac:dyDescent="0.2">
      <c r="A179" s="2" t="s">
        <v>179</v>
      </c>
      <c r="B179" s="2">
        <v>16</v>
      </c>
      <c r="C179" s="2">
        <v>0</v>
      </c>
      <c r="D179" s="2">
        <v>16</v>
      </c>
      <c r="E179" s="2">
        <v>0</v>
      </c>
      <c r="F179" s="2">
        <v>0</v>
      </c>
      <c r="G179" s="2">
        <v>0</v>
      </c>
      <c r="H179" s="2">
        <v>0</v>
      </c>
      <c r="K179" s="3">
        <v>271.68</v>
      </c>
      <c r="L179" s="2">
        <v>665</v>
      </c>
    </row>
    <row r="180" spans="1:12" x14ac:dyDescent="0.2">
      <c r="A180" s="2" t="s">
        <v>94</v>
      </c>
      <c r="B180" s="2">
        <v>74</v>
      </c>
      <c r="C180" s="2">
        <v>13</v>
      </c>
      <c r="D180" s="2">
        <v>61</v>
      </c>
      <c r="E180" s="2">
        <v>0</v>
      </c>
      <c r="F180" s="2">
        <v>0</v>
      </c>
      <c r="G180" s="2">
        <v>0</v>
      </c>
      <c r="H180" s="2">
        <v>0</v>
      </c>
      <c r="K180" s="3">
        <v>761.09</v>
      </c>
      <c r="L180" s="2">
        <v>4672</v>
      </c>
    </row>
    <row r="181" spans="1:12" x14ac:dyDescent="0.2">
      <c r="A181" s="2" t="s">
        <v>52</v>
      </c>
      <c r="B181" s="2">
        <v>6</v>
      </c>
      <c r="C181" s="2">
        <v>6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K181" s="3">
        <v>44.94</v>
      </c>
      <c r="L181" s="2">
        <v>2336</v>
      </c>
    </row>
    <row r="182" spans="1:12" x14ac:dyDescent="0.2">
      <c r="A182" s="2" t="s">
        <v>393</v>
      </c>
      <c r="B182" s="2">
        <v>1</v>
      </c>
      <c r="C182" s="2">
        <v>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K182" s="3">
        <v>17.98</v>
      </c>
      <c r="L182" s="2">
        <v>1557</v>
      </c>
    </row>
    <row r="183" spans="1:12" x14ac:dyDescent="0.2">
      <c r="A183" s="2" t="s">
        <v>395</v>
      </c>
      <c r="B183" s="2">
        <v>1</v>
      </c>
      <c r="C183" s="2">
        <v>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K183" s="3">
        <v>10.98</v>
      </c>
      <c r="L183" s="2">
        <v>18541</v>
      </c>
    </row>
    <row r="184" spans="1:12" x14ac:dyDescent="0.2">
      <c r="A184" s="2" t="s">
        <v>396</v>
      </c>
      <c r="B184" s="2">
        <v>3</v>
      </c>
      <c r="C184" s="2">
        <v>3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K184" s="3">
        <v>26.94</v>
      </c>
      <c r="L184" s="2">
        <v>12360</v>
      </c>
    </row>
    <row r="185" spans="1:12" x14ac:dyDescent="0.2">
      <c r="A185" s="2" t="s">
        <v>44</v>
      </c>
      <c r="B185" s="2">
        <v>1</v>
      </c>
      <c r="C185" s="2">
        <v>1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5"/>
      <c r="K185" s="3">
        <v>6.98</v>
      </c>
      <c r="L185" s="2">
        <v>37082</v>
      </c>
    </row>
    <row r="186" spans="1:12" x14ac:dyDescent="0.2">
      <c r="A186" s="2" t="s">
        <v>284</v>
      </c>
      <c r="B186" s="2">
        <v>265</v>
      </c>
      <c r="C186" s="2">
        <v>43</v>
      </c>
      <c r="D186" s="2">
        <v>222</v>
      </c>
      <c r="E186" s="2">
        <v>0</v>
      </c>
      <c r="F186" s="2">
        <v>0</v>
      </c>
      <c r="G186" s="2">
        <v>0</v>
      </c>
      <c r="H186" s="2">
        <v>0</v>
      </c>
      <c r="K186" s="3">
        <v>10549.54</v>
      </c>
      <c r="L186" s="2">
        <v>2684</v>
      </c>
    </row>
    <row r="187" spans="1:12" x14ac:dyDescent="0.2">
      <c r="A187" s="2" t="s">
        <v>96</v>
      </c>
      <c r="B187" s="2">
        <v>85</v>
      </c>
      <c r="C187" s="2">
        <v>30</v>
      </c>
      <c r="D187" s="2">
        <v>55</v>
      </c>
      <c r="E187" s="2">
        <v>0</v>
      </c>
      <c r="F187" s="2">
        <v>0</v>
      </c>
      <c r="G187" s="2">
        <v>0</v>
      </c>
      <c r="H187" s="2">
        <v>0</v>
      </c>
      <c r="K187" s="3">
        <v>894.3</v>
      </c>
      <c r="L187" s="2">
        <v>3005</v>
      </c>
    </row>
    <row r="188" spans="1:12" x14ac:dyDescent="0.2">
      <c r="A188" s="2" t="s">
        <v>403</v>
      </c>
      <c r="B188" s="2">
        <v>1</v>
      </c>
      <c r="C188" s="2">
        <v>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K188" s="3">
        <v>30.98</v>
      </c>
      <c r="L188" s="2">
        <v>678</v>
      </c>
    </row>
    <row r="189" spans="1:12" x14ac:dyDescent="0.2">
      <c r="A189" s="2" t="s">
        <v>130</v>
      </c>
      <c r="B189" s="2">
        <v>311</v>
      </c>
      <c r="C189" s="2">
        <v>41</v>
      </c>
      <c r="D189" s="2">
        <v>270</v>
      </c>
      <c r="E189" s="2">
        <v>0</v>
      </c>
      <c r="F189" s="2">
        <v>0</v>
      </c>
      <c r="G189" s="2">
        <v>0</v>
      </c>
      <c r="H189" s="2">
        <v>0</v>
      </c>
      <c r="K189" s="3">
        <v>3952.7</v>
      </c>
      <c r="L189" s="2">
        <v>17442</v>
      </c>
    </row>
    <row r="190" spans="1:12" x14ac:dyDescent="0.2">
      <c r="A190" s="2" t="s">
        <v>167</v>
      </c>
      <c r="B190" s="2">
        <v>9</v>
      </c>
      <c r="C190" s="2">
        <v>0</v>
      </c>
      <c r="D190" s="2">
        <v>9</v>
      </c>
      <c r="E190" s="2">
        <v>0</v>
      </c>
      <c r="F190" s="2">
        <v>0</v>
      </c>
      <c r="G190" s="2">
        <v>0</v>
      </c>
      <c r="H190" s="2">
        <v>0</v>
      </c>
      <c r="K190" s="3">
        <v>143.82</v>
      </c>
      <c r="L190" s="2">
        <v>11628</v>
      </c>
    </row>
    <row r="191" spans="1:12" x14ac:dyDescent="0.2">
      <c r="A191" s="2" t="s">
        <v>165</v>
      </c>
      <c r="B191" s="2">
        <v>100</v>
      </c>
      <c r="C191" s="2">
        <v>10</v>
      </c>
      <c r="D191" s="2">
        <v>90</v>
      </c>
      <c r="E191" s="2">
        <v>0</v>
      </c>
      <c r="F191" s="2">
        <v>0</v>
      </c>
      <c r="G191" s="2">
        <v>0</v>
      </c>
      <c r="H191" s="2">
        <v>0</v>
      </c>
      <c r="K191" s="3">
        <v>1594</v>
      </c>
      <c r="L191" s="2">
        <v>8721</v>
      </c>
    </row>
    <row r="192" spans="1:12" x14ac:dyDescent="0.2">
      <c r="A192" s="2" t="s">
        <v>211</v>
      </c>
      <c r="B192" s="2">
        <v>2</v>
      </c>
      <c r="C192" s="2">
        <v>2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K192" s="3">
        <v>41.96</v>
      </c>
      <c r="L192" s="2">
        <v>6976</v>
      </c>
    </row>
    <row r="193" spans="1:12" x14ac:dyDescent="0.2">
      <c r="A193" s="2" t="s">
        <v>217</v>
      </c>
      <c r="B193" s="2">
        <v>17</v>
      </c>
      <c r="C193" s="2">
        <v>3</v>
      </c>
      <c r="D193" s="2">
        <v>14</v>
      </c>
      <c r="E193" s="2">
        <v>0</v>
      </c>
      <c r="F193" s="2">
        <v>0</v>
      </c>
      <c r="G193" s="2">
        <v>0</v>
      </c>
      <c r="H193" s="2">
        <v>0</v>
      </c>
      <c r="K193" s="3">
        <v>361.63</v>
      </c>
      <c r="L193" s="2">
        <v>5813</v>
      </c>
    </row>
    <row r="194" spans="1:12" x14ac:dyDescent="0.2">
      <c r="A194" s="2" t="s">
        <v>257</v>
      </c>
      <c r="B194" s="2">
        <v>7</v>
      </c>
      <c r="C194" s="2">
        <v>0</v>
      </c>
      <c r="D194" s="2">
        <v>7</v>
      </c>
      <c r="E194" s="2">
        <v>0</v>
      </c>
      <c r="F194" s="2">
        <v>0</v>
      </c>
      <c r="G194" s="2">
        <v>0</v>
      </c>
      <c r="H194" s="2">
        <v>0</v>
      </c>
      <c r="K194" s="3">
        <v>202.86</v>
      </c>
      <c r="L194" s="2">
        <v>4360</v>
      </c>
    </row>
    <row r="195" spans="1:12" x14ac:dyDescent="0.2">
      <c r="A195" s="2" t="s">
        <v>265</v>
      </c>
      <c r="B195" s="2">
        <v>2</v>
      </c>
      <c r="C195" s="2">
        <v>0</v>
      </c>
      <c r="D195" s="2">
        <v>2</v>
      </c>
      <c r="E195" s="2">
        <v>0</v>
      </c>
      <c r="F195" s="2">
        <v>0</v>
      </c>
      <c r="G195" s="2">
        <v>0</v>
      </c>
      <c r="H195" s="2">
        <v>0</v>
      </c>
      <c r="K195" s="3">
        <v>65.959999999999994</v>
      </c>
      <c r="L195" s="2">
        <v>3488</v>
      </c>
    </row>
    <row r="196" spans="1:12" x14ac:dyDescent="0.2">
      <c r="A196" s="2" t="s">
        <v>275</v>
      </c>
      <c r="B196" s="2">
        <v>6</v>
      </c>
      <c r="C196" s="2">
        <v>3</v>
      </c>
      <c r="D196" s="2">
        <v>3</v>
      </c>
      <c r="E196" s="2">
        <v>0</v>
      </c>
      <c r="F196" s="2">
        <v>0</v>
      </c>
      <c r="G196" s="2">
        <v>0</v>
      </c>
      <c r="H196" s="2">
        <v>0</v>
      </c>
      <c r="K196" s="3">
        <v>218.88</v>
      </c>
      <c r="L196" s="2">
        <v>2906</v>
      </c>
    </row>
    <row r="197" spans="1:12" x14ac:dyDescent="0.2">
      <c r="A197" s="2" t="s">
        <v>411</v>
      </c>
      <c r="B197" s="2">
        <v>4</v>
      </c>
      <c r="C197" s="2">
        <v>2</v>
      </c>
      <c r="D197" s="2">
        <v>2</v>
      </c>
      <c r="E197" s="2">
        <v>0</v>
      </c>
      <c r="F197" s="2">
        <v>0</v>
      </c>
      <c r="G197" s="2">
        <v>0</v>
      </c>
      <c r="H197" s="2">
        <v>0</v>
      </c>
      <c r="K197" s="3">
        <v>183.92</v>
      </c>
      <c r="L197" s="2">
        <v>339</v>
      </c>
    </row>
    <row r="198" spans="1:12" x14ac:dyDescent="0.2">
      <c r="A198" s="2" t="s">
        <v>412</v>
      </c>
      <c r="B198" s="2">
        <v>3</v>
      </c>
      <c r="C198" s="2">
        <v>3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K198" s="3">
        <v>56.94</v>
      </c>
      <c r="L198" s="2">
        <v>1424</v>
      </c>
    </row>
    <row r="199" spans="1:12" x14ac:dyDescent="0.2">
      <c r="A199" s="2" t="s">
        <v>276</v>
      </c>
      <c r="B199" s="2">
        <v>21</v>
      </c>
      <c r="C199" s="2">
        <v>4</v>
      </c>
      <c r="D199" s="2">
        <v>17</v>
      </c>
      <c r="E199" s="2">
        <v>0</v>
      </c>
      <c r="F199" s="2">
        <v>0</v>
      </c>
      <c r="G199" s="2">
        <v>0</v>
      </c>
      <c r="H199" s="2">
        <v>0</v>
      </c>
      <c r="K199" s="3">
        <v>771.58</v>
      </c>
      <c r="L199" s="2">
        <v>356</v>
      </c>
    </row>
    <row r="200" spans="1:12" x14ac:dyDescent="0.2">
      <c r="A200" s="2" t="s">
        <v>413</v>
      </c>
      <c r="B200" s="2">
        <v>8</v>
      </c>
      <c r="C200" s="2">
        <v>8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K200" s="3">
        <v>125.84</v>
      </c>
      <c r="L200" s="2">
        <v>4000</v>
      </c>
    </row>
    <row r="201" spans="1:12" x14ac:dyDescent="0.2">
      <c r="A201" s="2" t="s">
        <v>244</v>
      </c>
      <c r="B201" s="2">
        <v>33</v>
      </c>
      <c r="C201" s="2">
        <v>1</v>
      </c>
      <c r="D201" s="2">
        <v>32</v>
      </c>
      <c r="E201" s="2">
        <v>0</v>
      </c>
      <c r="F201" s="2">
        <v>0</v>
      </c>
      <c r="G201" s="2">
        <v>0</v>
      </c>
      <c r="H201" s="2">
        <v>0</v>
      </c>
      <c r="K201" s="3">
        <v>853.34</v>
      </c>
      <c r="L201" s="2">
        <v>2000</v>
      </c>
    </row>
    <row r="202" spans="1:12" x14ac:dyDescent="0.2">
      <c r="A202" s="2" t="s">
        <v>266</v>
      </c>
      <c r="B202" s="2">
        <v>1</v>
      </c>
      <c r="C202" s="2">
        <v>1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K202" s="3">
        <v>33.979999999999997</v>
      </c>
      <c r="L202" s="2">
        <v>1333</v>
      </c>
    </row>
    <row r="203" spans="1:12" x14ac:dyDescent="0.2">
      <c r="A203" s="2" t="s">
        <v>256</v>
      </c>
      <c r="B203" s="2">
        <v>137</v>
      </c>
      <c r="C203" s="2">
        <v>0</v>
      </c>
      <c r="D203" s="2">
        <v>137</v>
      </c>
      <c r="E203" s="2">
        <v>0</v>
      </c>
      <c r="F203" s="2">
        <v>0</v>
      </c>
      <c r="G203" s="2">
        <v>0</v>
      </c>
      <c r="H203" s="2">
        <v>0</v>
      </c>
      <c r="K203" s="3">
        <v>3892.74</v>
      </c>
      <c r="L203" s="2">
        <v>1000</v>
      </c>
    </row>
    <row r="204" spans="1:12" x14ac:dyDescent="0.2">
      <c r="A204" s="2" t="s">
        <v>288</v>
      </c>
      <c r="B204" s="2">
        <v>3</v>
      </c>
      <c r="C204" s="2">
        <v>3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K204" s="3">
        <v>125.94</v>
      </c>
      <c r="L204" s="2">
        <v>800</v>
      </c>
    </row>
    <row r="205" spans="1:12" x14ac:dyDescent="0.2">
      <c r="A205" s="2" t="s">
        <v>286</v>
      </c>
      <c r="B205" s="2">
        <v>42</v>
      </c>
      <c r="C205" s="2">
        <v>2</v>
      </c>
      <c r="D205" s="2">
        <v>40</v>
      </c>
      <c r="E205" s="2">
        <v>0</v>
      </c>
      <c r="F205" s="2">
        <v>0</v>
      </c>
      <c r="G205" s="2">
        <v>0</v>
      </c>
      <c r="H205" s="2">
        <v>0</v>
      </c>
      <c r="K205" s="3">
        <v>1709.16</v>
      </c>
      <c r="L205" s="2">
        <v>666</v>
      </c>
    </row>
    <row r="206" spans="1:12" x14ac:dyDescent="0.2">
      <c r="A206" s="2" t="s">
        <v>414</v>
      </c>
      <c r="B206" s="2">
        <v>1</v>
      </c>
      <c r="C206" s="2">
        <v>1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K206" s="3">
        <v>56.98</v>
      </c>
      <c r="L206" s="2">
        <v>400</v>
      </c>
    </row>
    <row r="207" spans="1:12" x14ac:dyDescent="0.2">
      <c r="A207" s="2" t="s">
        <v>88</v>
      </c>
      <c r="B207" s="2">
        <v>2</v>
      </c>
      <c r="C207" s="2">
        <v>2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K207" s="3">
        <v>19.96</v>
      </c>
      <c r="L207" s="2">
        <v>5075</v>
      </c>
    </row>
    <row r="208" spans="1:12" x14ac:dyDescent="0.2">
      <c r="A208" s="2" t="s">
        <v>415</v>
      </c>
      <c r="B208" s="2">
        <v>1</v>
      </c>
      <c r="C208" s="2">
        <v>1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K208" s="3">
        <v>11.98</v>
      </c>
      <c r="L208" s="2">
        <v>4478</v>
      </c>
    </row>
    <row r="209" spans="1:12" x14ac:dyDescent="0.2">
      <c r="A209" s="2" t="s">
        <v>145</v>
      </c>
      <c r="B209" s="2">
        <v>4</v>
      </c>
      <c r="C209" s="2">
        <v>1</v>
      </c>
      <c r="D209" s="2">
        <v>3</v>
      </c>
      <c r="E209" s="2">
        <v>0</v>
      </c>
      <c r="F209" s="2">
        <v>0</v>
      </c>
      <c r="G209" s="2">
        <v>0</v>
      </c>
      <c r="H209" s="2">
        <v>0</v>
      </c>
      <c r="K209" s="3">
        <v>55.92</v>
      </c>
      <c r="L209" s="2">
        <v>2985</v>
      </c>
    </row>
    <row r="210" spans="1:12" x14ac:dyDescent="0.2">
      <c r="A210" s="2" t="s">
        <v>82</v>
      </c>
      <c r="B210" s="2">
        <v>9</v>
      </c>
      <c r="C210" s="2">
        <v>3</v>
      </c>
      <c r="D210" s="2">
        <v>6</v>
      </c>
      <c r="E210" s="2">
        <v>0</v>
      </c>
      <c r="F210" s="2">
        <v>0</v>
      </c>
      <c r="G210" s="2">
        <v>0</v>
      </c>
      <c r="H210" s="2">
        <v>0</v>
      </c>
      <c r="K210" s="3">
        <v>87.82</v>
      </c>
      <c r="L210" s="2">
        <v>2485</v>
      </c>
    </row>
    <row r="211" spans="1:12" x14ac:dyDescent="0.2">
      <c r="A211" s="2" t="s">
        <v>119</v>
      </c>
      <c r="B211" s="2">
        <v>27</v>
      </c>
      <c r="C211" s="2">
        <v>25</v>
      </c>
      <c r="D211" s="2">
        <v>2</v>
      </c>
      <c r="E211" s="2">
        <v>0</v>
      </c>
      <c r="F211" s="2">
        <v>0</v>
      </c>
      <c r="G211" s="2">
        <v>0</v>
      </c>
      <c r="H211" s="2">
        <v>0</v>
      </c>
      <c r="K211" s="3">
        <v>323.45999999999998</v>
      </c>
      <c r="L211" s="2">
        <v>1244</v>
      </c>
    </row>
    <row r="212" spans="1:12" x14ac:dyDescent="0.2">
      <c r="A212" s="2" t="s">
        <v>416</v>
      </c>
      <c r="B212" s="2">
        <v>1</v>
      </c>
      <c r="C212" s="2"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K212" s="3">
        <v>15.98</v>
      </c>
      <c r="L212" s="2">
        <v>829</v>
      </c>
    </row>
    <row r="213" spans="1:12" x14ac:dyDescent="0.2">
      <c r="A213" s="2" t="s">
        <v>417</v>
      </c>
      <c r="B213" s="2">
        <v>2</v>
      </c>
      <c r="C213" s="2">
        <v>2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K213" s="3">
        <v>33.96</v>
      </c>
      <c r="L213" s="2">
        <v>622</v>
      </c>
    </row>
    <row r="214" spans="1:12" x14ac:dyDescent="0.2">
      <c r="A214" s="2" t="s">
        <v>207</v>
      </c>
      <c r="B214" s="2">
        <v>5</v>
      </c>
      <c r="C214" s="2">
        <v>5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K214" s="3">
        <v>103.9</v>
      </c>
      <c r="L214" s="2">
        <v>497</v>
      </c>
    </row>
    <row r="215" spans="1:12" x14ac:dyDescent="0.2">
      <c r="A215" s="2" t="s">
        <v>236</v>
      </c>
      <c r="B215" s="2">
        <v>22</v>
      </c>
      <c r="C215" s="2">
        <v>22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K215" s="3">
        <v>549.55999999999995</v>
      </c>
      <c r="L215" s="2">
        <v>186</v>
      </c>
    </row>
    <row r="216" spans="1:12" x14ac:dyDescent="0.2">
      <c r="A216" s="2" t="s">
        <v>287</v>
      </c>
      <c r="B216" s="2">
        <v>2</v>
      </c>
      <c r="C216" s="2">
        <v>2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K216" s="3">
        <v>82.96</v>
      </c>
      <c r="L216" s="2">
        <v>93</v>
      </c>
    </row>
    <row r="217" spans="1:12" x14ac:dyDescent="0.2">
      <c r="A217" s="2" t="s">
        <v>418</v>
      </c>
      <c r="B217" s="2">
        <v>1</v>
      </c>
      <c r="C217" s="2">
        <v>1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K217" s="3">
        <v>59.98</v>
      </c>
      <c r="L217" s="2">
        <v>62</v>
      </c>
    </row>
    <row r="218" spans="1:12" x14ac:dyDescent="0.2">
      <c r="A218" s="2" t="s">
        <v>305</v>
      </c>
      <c r="B218" s="2">
        <v>19</v>
      </c>
      <c r="C218" s="2">
        <v>19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K218" s="3">
        <v>1519.62</v>
      </c>
      <c r="L218" s="2">
        <v>46</v>
      </c>
    </row>
    <row r="219" spans="1:12" x14ac:dyDescent="0.2">
      <c r="A219" s="2" t="s">
        <v>152</v>
      </c>
      <c r="B219" s="2">
        <v>39</v>
      </c>
      <c r="C219" s="2">
        <v>19</v>
      </c>
      <c r="D219" s="2">
        <v>20</v>
      </c>
      <c r="E219" s="2">
        <v>0</v>
      </c>
      <c r="F219" s="2">
        <v>0</v>
      </c>
      <c r="G219" s="2">
        <v>0</v>
      </c>
      <c r="H219" s="2">
        <v>0</v>
      </c>
      <c r="K219" s="3">
        <v>555.22</v>
      </c>
      <c r="L219" s="2">
        <v>1137</v>
      </c>
    </row>
    <row r="220" spans="1:12" x14ac:dyDescent="0.2">
      <c r="A220" s="2" t="s">
        <v>421</v>
      </c>
      <c r="B220" s="2">
        <v>1</v>
      </c>
      <c r="C220" s="2">
        <v>1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K220" s="3">
        <v>9.98</v>
      </c>
      <c r="L220" s="2">
        <v>26211</v>
      </c>
    </row>
    <row r="221" spans="1:12" x14ac:dyDescent="0.2">
      <c r="A221" s="2" t="s">
        <v>68</v>
      </c>
      <c r="B221" s="2">
        <v>8</v>
      </c>
      <c r="C221" s="2">
        <v>5</v>
      </c>
      <c r="D221" s="2">
        <v>3</v>
      </c>
      <c r="E221" s="2">
        <v>0</v>
      </c>
      <c r="F221" s="2">
        <v>0</v>
      </c>
      <c r="G221" s="2">
        <v>0</v>
      </c>
      <c r="H221" s="2">
        <v>0</v>
      </c>
      <c r="K221" s="3">
        <v>67.84</v>
      </c>
      <c r="L221" s="2">
        <v>13105</v>
      </c>
    </row>
    <row r="222" spans="1:12" x14ac:dyDescent="0.2">
      <c r="A222" s="2" t="s">
        <v>85</v>
      </c>
      <c r="B222" s="2">
        <v>436</v>
      </c>
      <c r="C222" s="2">
        <v>32</v>
      </c>
      <c r="D222" s="2">
        <v>401</v>
      </c>
      <c r="E222" s="2">
        <v>0</v>
      </c>
      <c r="F222" s="2">
        <v>0</v>
      </c>
      <c r="G222" s="2">
        <v>0</v>
      </c>
      <c r="H222" s="2">
        <v>0</v>
      </c>
      <c r="K222" s="3">
        <v>4305.5</v>
      </c>
      <c r="L222" s="2">
        <v>8737</v>
      </c>
    </row>
    <row r="223" spans="1:12" x14ac:dyDescent="0.2">
      <c r="A223" s="2" t="s">
        <v>151</v>
      </c>
      <c r="B223" s="2">
        <v>59</v>
      </c>
      <c r="C223" s="2">
        <v>19</v>
      </c>
      <c r="D223" s="2">
        <v>40</v>
      </c>
      <c r="E223" s="2">
        <v>0</v>
      </c>
      <c r="F223" s="2">
        <v>0</v>
      </c>
      <c r="G223" s="2">
        <v>0</v>
      </c>
      <c r="H223" s="2">
        <v>0</v>
      </c>
      <c r="K223" s="3">
        <v>835.92</v>
      </c>
      <c r="L223" s="2">
        <v>4368</v>
      </c>
    </row>
    <row r="224" spans="1:12" x14ac:dyDescent="0.2">
      <c r="A224" s="2" t="s">
        <v>172</v>
      </c>
      <c r="B224" s="2">
        <v>24</v>
      </c>
      <c r="C224" s="2">
        <v>4</v>
      </c>
      <c r="D224" s="2">
        <v>20</v>
      </c>
      <c r="E224" s="2">
        <v>0</v>
      </c>
      <c r="F224" s="2">
        <v>0</v>
      </c>
      <c r="G224" s="2">
        <v>0</v>
      </c>
      <c r="H224" s="2">
        <v>0</v>
      </c>
      <c r="K224" s="3">
        <v>384</v>
      </c>
      <c r="L224" s="2">
        <v>2096</v>
      </c>
    </row>
    <row r="225" spans="1:12" x14ac:dyDescent="0.2">
      <c r="A225" s="2" t="s">
        <v>125</v>
      </c>
      <c r="B225" s="2">
        <v>21</v>
      </c>
      <c r="C225" s="2">
        <v>8</v>
      </c>
      <c r="D225" s="2">
        <v>13</v>
      </c>
      <c r="E225" s="2">
        <v>0</v>
      </c>
      <c r="F225" s="2">
        <v>0</v>
      </c>
      <c r="G225" s="2">
        <v>0</v>
      </c>
      <c r="H225" s="2">
        <v>0</v>
      </c>
      <c r="K225" s="3">
        <v>254.58</v>
      </c>
      <c r="L225" s="2">
        <v>3169</v>
      </c>
    </row>
    <row r="226" spans="1:12" x14ac:dyDescent="0.2">
      <c r="A226" s="2" t="s">
        <v>133</v>
      </c>
      <c r="B226" s="2">
        <v>8</v>
      </c>
      <c r="C226" s="2">
        <v>7</v>
      </c>
      <c r="D226" s="2">
        <v>1</v>
      </c>
      <c r="E226" s="2">
        <v>0</v>
      </c>
      <c r="F226" s="2">
        <v>0</v>
      </c>
      <c r="G226" s="2">
        <v>0</v>
      </c>
      <c r="H226" s="2">
        <v>0</v>
      </c>
      <c r="K226" s="3">
        <v>103.84</v>
      </c>
      <c r="L226" s="2">
        <v>4155</v>
      </c>
    </row>
    <row r="227" spans="1:12" x14ac:dyDescent="0.2">
      <c r="A227" s="2" t="s">
        <v>200</v>
      </c>
      <c r="B227" s="2">
        <v>1</v>
      </c>
      <c r="C227" s="2">
        <v>1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K227" s="3">
        <v>19.98</v>
      </c>
      <c r="L227" s="2">
        <v>2122</v>
      </c>
    </row>
    <row r="228" spans="1:12" x14ac:dyDescent="0.2">
      <c r="A228" s="2" t="s">
        <v>424</v>
      </c>
      <c r="B228" s="2">
        <v>2</v>
      </c>
      <c r="C228" s="2">
        <v>2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K228" s="3">
        <v>27.96</v>
      </c>
      <c r="L228" s="2">
        <v>3599</v>
      </c>
    </row>
    <row r="229" spans="1:12" x14ac:dyDescent="0.2">
      <c r="A229" s="2" t="s">
        <v>425</v>
      </c>
      <c r="B229" s="2">
        <v>1</v>
      </c>
      <c r="C229" s="2">
        <v>1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K229" s="3">
        <v>16.98</v>
      </c>
      <c r="L229" s="2">
        <v>2399</v>
      </c>
    </row>
    <row r="230" spans="1:12" x14ac:dyDescent="0.2">
      <c r="A230" s="2" t="s">
        <v>185</v>
      </c>
      <c r="B230" s="2">
        <v>23</v>
      </c>
      <c r="C230" s="2">
        <v>8</v>
      </c>
      <c r="D230" s="2">
        <v>15</v>
      </c>
      <c r="E230" s="2">
        <v>0</v>
      </c>
      <c r="F230" s="2">
        <v>0</v>
      </c>
      <c r="G230" s="2">
        <v>0</v>
      </c>
      <c r="H230" s="2">
        <v>0</v>
      </c>
      <c r="K230" s="3">
        <v>405.54</v>
      </c>
      <c r="L230" s="2">
        <v>1385</v>
      </c>
    </row>
    <row r="231" spans="1:12" x14ac:dyDescent="0.2">
      <c r="A231" s="2" t="s">
        <v>429</v>
      </c>
      <c r="B231" s="2">
        <v>1</v>
      </c>
      <c r="C231" s="2">
        <v>1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K231" s="3">
        <v>13.98</v>
      </c>
      <c r="L231" s="2">
        <v>3460</v>
      </c>
    </row>
    <row r="232" spans="1:12" x14ac:dyDescent="0.2">
      <c r="A232" s="2" t="s">
        <v>143</v>
      </c>
      <c r="B232" s="2">
        <v>6</v>
      </c>
      <c r="C232" s="2">
        <v>0</v>
      </c>
      <c r="D232" s="2">
        <v>6</v>
      </c>
      <c r="E232" s="2">
        <v>0</v>
      </c>
      <c r="F232" s="2">
        <v>0</v>
      </c>
      <c r="G232" s="2">
        <v>0</v>
      </c>
      <c r="H232" s="2">
        <v>0</v>
      </c>
      <c r="K232" s="3">
        <v>83.88</v>
      </c>
      <c r="L232" s="2">
        <v>2615</v>
      </c>
    </row>
    <row r="233" spans="1:12" x14ac:dyDescent="0.2">
      <c r="A233" s="2" t="s">
        <v>212</v>
      </c>
      <c r="B233" s="2">
        <v>31</v>
      </c>
      <c r="C233" s="2">
        <v>1</v>
      </c>
      <c r="D233" s="2">
        <v>30</v>
      </c>
      <c r="E233" s="2">
        <v>0</v>
      </c>
      <c r="F233" s="2">
        <v>0</v>
      </c>
      <c r="G233" s="2">
        <v>0</v>
      </c>
      <c r="H233" s="2">
        <v>0</v>
      </c>
      <c r="K233" s="3">
        <v>650.38</v>
      </c>
      <c r="L233" s="2">
        <v>1307</v>
      </c>
    </row>
    <row r="234" spans="1:12" x14ac:dyDescent="0.2">
      <c r="A234" s="2" t="s">
        <v>128</v>
      </c>
      <c r="B234" s="2">
        <v>6</v>
      </c>
      <c r="C234" s="2">
        <v>6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K234" s="3">
        <v>75.88</v>
      </c>
      <c r="L234" s="2">
        <v>1094</v>
      </c>
    </row>
    <row r="235" spans="1:12" x14ac:dyDescent="0.2">
      <c r="A235" s="2" t="s">
        <v>432</v>
      </c>
      <c r="B235" s="2">
        <v>3</v>
      </c>
      <c r="C235" s="2">
        <v>0</v>
      </c>
      <c r="D235" s="2">
        <v>3</v>
      </c>
      <c r="E235" s="2">
        <v>0</v>
      </c>
      <c r="F235" s="2">
        <v>0</v>
      </c>
      <c r="G235" s="2">
        <v>0</v>
      </c>
      <c r="H235" s="2">
        <v>0</v>
      </c>
      <c r="K235" s="3">
        <v>53.94</v>
      </c>
      <c r="L235" s="2">
        <v>729</v>
      </c>
    </row>
    <row r="236" spans="1:12" x14ac:dyDescent="0.2">
      <c r="A236" s="2" t="s">
        <v>210</v>
      </c>
      <c r="B236" s="2">
        <v>24</v>
      </c>
      <c r="C236" s="2">
        <v>0</v>
      </c>
      <c r="D236" s="2">
        <v>24</v>
      </c>
      <c r="E236" s="2">
        <v>0</v>
      </c>
      <c r="F236" s="2">
        <v>0</v>
      </c>
      <c r="G236" s="2">
        <v>0</v>
      </c>
      <c r="H236" s="2">
        <v>0</v>
      </c>
      <c r="K236" s="3">
        <v>502.88</v>
      </c>
      <c r="L236" s="2">
        <v>547</v>
      </c>
    </row>
    <row r="237" spans="1:12" x14ac:dyDescent="0.2">
      <c r="A237" s="2" t="s">
        <v>97</v>
      </c>
      <c r="B237" s="2">
        <v>25</v>
      </c>
      <c r="C237" s="2">
        <v>13</v>
      </c>
      <c r="D237" s="2">
        <v>12</v>
      </c>
      <c r="E237" s="2">
        <v>0</v>
      </c>
      <c r="F237" s="2">
        <v>0</v>
      </c>
      <c r="G237" s="2">
        <v>0</v>
      </c>
      <c r="H237" s="2">
        <v>0</v>
      </c>
      <c r="K237" s="3">
        <v>271.5</v>
      </c>
      <c r="L237" s="2">
        <v>3061</v>
      </c>
    </row>
    <row r="238" spans="1:12" x14ac:dyDescent="0.2">
      <c r="A238" s="2" t="s">
        <v>433</v>
      </c>
      <c r="B238" s="2">
        <v>60</v>
      </c>
      <c r="C238" s="2">
        <v>16</v>
      </c>
      <c r="D238" s="2">
        <v>44</v>
      </c>
      <c r="E238" s="2">
        <v>0</v>
      </c>
      <c r="F238" s="2">
        <v>0</v>
      </c>
      <c r="G238" s="2">
        <v>0</v>
      </c>
      <c r="H238" s="2">
        <v>0</v>
      </c>
      <c r="K238" s="3">
        <v>763.8</v>
      </c>
      <c r="L238" s="2">
        <v>0</v>
      </c>
    </row>
    <row r="239" spans="1:12" x14ac:dyDescent="0.2">
      <c r="A239" s="2" t="s">
        <v>173</v>
      </c>
      <c r="B239" s="2">
        <v>33</v>
      </c>
      <c r="C239" s="2">
        <v>7</v>
      </c>
      <c r="D239" s="2">
        <v>26</v>
      </c>
      <c r="E239" s="2">
        <v>0</v>
      </c>
      <c r="F239" s="2">
        <v>0</v>
      </c>
      <c r="G239" s="2">
        <v>0</v>
      </c>
      <c r="H239" s="2">
        <v>0</v>
      </c>
      <c r="K239" s="3">
        <v>533.1</v>
      </c>
      <c r="L239" s="2">
        <v>1796</v>
      </c>
    </row>
    <row r="240" spans="1:12" x14ac:dyDescent="0.2">
      <c r="A240" s="2" t="s">
        <v>203</v>
      </c>
      <c r="B240" s="2">
        <v>18</v>
      </c>
      <c r="C240" s="2">
        <v>5</v>
      </c>
      <c r="D240" s="2">
        <v>13</v>
      </c>
      <c r="E240" s="2">
        <v>0</v>
      </c>
      <c r="F240" s="2">
        <v>0</v>
      </c>
      <c r="G240" s="2">
        <v>0</v>
      </c>
      <c r="H240" s="2">
        <v>0</v>
      </c>
      <c r="K240" s="3">
        <v>365.14</v>
      </c>
      <c r="L240" s="2">
        <v>3056</v>
      </c>
    </row>
    <row r="241" spans="1:12" x14ac:dyDescent="0.2">
      <c r="A241" s="2" t="s">
        <v>195</v>
      </c>
      <c r="B241" s="2">
        <v>25</v>
      </c>
      <c r="C241" s="2">
        <v>4</v>
      </c>
      <c r="D241" s="2">
        <v>21</v>
      </c>
      <c r="E241" s="2">
        <v>0</v>
      </c>
      <c r="F241" s="2">
        <v>0</v>
      </c>
      <c r="G241" s="2">
        <v>0</v>
      </c>
      <c r="H241" s="2">
        <v>0</v>
      </c>
      <c r="K241" s="3">
        <v>492.85</v>
      </c>
      <c r="L241" s="2">
        <v>432</v>
      </c>
    </row>
    <row r="242" spans="1:12" x14ac:dyDescent="0.2">
      <c r="A242" s="2" t="s">
        <v>69</v>
      </c>
      <c r="B242" s="2">
        <v>129</v>
      </c>
      <c r="C242" s="2">
        <v>31</v>
      </c>
      <c r="D242" s="2">
        <v>97</v>
      </c>
      <c r="E242" s="2">
        <v>0</v>
      </c>
      <c r="F242" s="2">
        <v>0</v>
      </c>
      <c r="G242" s="2">
        <v>0</v>
      </c>
      <c r="H242" s="2">
        <v>0</v>
      </c>
      <c r="K242" s="3">
        <v>1112.46</v>
      </c>
      <c r="L242" s="2">
        <v>12633</v>
      </c>
    </row>
    <row r="243" spans="1:12" x14ac:dyDescent="0.2">
      <c r="A243" s="2" t="s">
        <v>434</v>
      </c>
      <c r="B243" s="2">
        <v>1</v>
      </c>
      <c r="C243" s="2">
        <v>0</v>
      </c>
      <c r="D243" s="2">
        <v>1</v>
      </c>
      <c r="E243" s="2">
        <v>0</v>
      </c>
      <c r="F243" s="2">
        <v>0</v>
      </c>
      <c r="G243" s="2">
        <v>0</v>
      </c>
      <c r="H243" s="2">
        <v>0</v>
      </c>
      <c r="K243" s="3">
        <v>29.98</v>
      </c>
      <c r="L243" s="2">
        <v>1</v>
      </c>
    </row>
    <row r="244" spans="1:12" x14ac:dyDescent="0.2">
      <c r="A244" s="2" t="s">
        <v>77</v>
      </c>
      <c r="B244" s="2">
        <v>6</v>
      </c>
      <c r="C244" s="2">
        <v>6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K244" s="3">
        <v>54.88</v>
      </c>
      <c r="L244" s="2">
        <v>7007</v>
      </c>
    </row>
    <row r="245" spans="1:12" x14ac:dyDescent="0.2">
      <c r="A245" s="2" t="s">
        <v>108</v>
      </c>
      <c r="B245" s="2">
        <v>2</v>
      </c>
      <c r="C245" s="2">
        <v>2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K245" s="3">
        <v>22.96</v>
      </c>
      <c r="L245" s="2">
        <v>4175</v>
      </c>
    </row>
    <row r="246" spans="1:12" x14ac:dyDescent="0.2">
      <c r="A246" s="2" t="s">
        <v>261</v>
      </c>
      <c r="B246" s="2">
        <v>1</v>
      </c>
      <c r="C246" s="2">
        <v>0</v>
      </c>
      <c r="D246" s="2">
        <v>1</v>
      </c>
      <c r="E246" s="2">
        <v>0</v>
      </c>
      <c r="F246" s="2">
        <v>0</v>
      </c>
      <c r="G246" s="2">
        <v>0</v>
      </c>
      <c r="H246" s="2">
        <v>0</v>
      </c>
      <c r="K246" s="3">
        <v>30.98</v>
      </c>
      <c r="L246" s="2">
        <v>653</v>
      </c>
    </row>
    <row r="247" spans="1:12" x14ac:dyDescent="0.2">
      <c r="A247" s="2" t="s">
        <v>290</v>
      </c>
      <c r="B247" s="2">
        <v>2</v>
      </c>
      <c r="C247" s="2">
        <v>0</v>
      </c>
      <c r="D247" s="2">
        <v>2</v>
      </c>
      <c r="E247" s="2">
        <v>0</v>
      </c>
      <c r="F247" s="2">
        <v>0</v>
      </c>
      <c r="G247" s="2">
        <v>0</v>
      </c>
      <c r="H247" s="2">
        <v>0</v>
      </c>
      <c r="K247" s="3">
        <v>89.96</v>
      </c>
      <c r="L247" s="2">
        <v>435</v>
      </c>
    </row>
    <row r="248" spans="1:12" x14ac:dyDescent="0.2">
      <c r="A248" s="2" t="s">
        <v>182</v>
      </c>
      <c r="B248" s="2">
        <v>23</v>
      </c>
      <c r="C248" s="2">
        <v>9</v>
      </c>
      <c r="D248" s="2">
        <v>14</v>
      </c>
      <c r="E248" s="2">
        <v>0</v>
      </c>
      <c r="F248" s="2">
        <v>0</v>
      </c>
      <c r="G248" s="2">
        <v>0</v>
      </c>
      <c r="H248" s="2">
        <v>0</v>
      </c>
      <c r="K248" s="3">
        <v>402.75</v>
      </c>
      <c r="L248" s="2">
        <v>3795</v>
      </c>
    </row>
    <row r="249" spans="1:12" x14ac:dyDescent="0.2">
      <c r="A249" s="2" t="s">
        <v>252</v>
      </c>
      <c r="B249" s="2">
        <v>67</v>
      </c>
      <c r="C249" s="2">
        <v>11</v>
      </c>
      <c r="D249" s="2">
        <v>56</v>
      </c>
      <c r="E249" s="2">
        <v>0</v>
      </c>
      <c r="F249" s="2">
        <v>0</v>
      </c>
      <c r="G249" s="2">
        <v>0</v>
      </c>
      <c r="H249" s="2">
        <v>0</v>
      </c>
      <c r="K249" s="3">
        <v>1865.38</v>
      </c>
      <c r="L249" s="2">
        <v>1545</v>
      </c>
    </row>
    <row r="250" spans="1:12" x14ac:dyDescent="0.2">
      <c r="A250" s="2" t="s">
        <v>222</v>
      </c>
      <c r="B250" s="2">
        <v>78</v>
      </c>
      <c r="C250" s="2">
        <v>31</v>
      </c>
      <c r="D250" s="2">
        <v>47</v>
      </c>
      <c r="E250" s="2">
        <v>0</v>
      </c>
      <c r="F250" s="2">
        <v>0</v>
      </c>
      <c r="G250" s="2">
        <v>0</v>
      </c>
      <c r="H250" s="2">
        <v>0</v>
      </c>
      <c r="K250" s="3">
        <v>1712.44</v>
      </c>
      <c r="L250" s="2">
        <v>1014</v>
      </c>
    </row>
    <row r="251" spans="1:12" x14ac:dyDescent="0.2">
      <c r="A251" s="2" t="s">
        <v>174</v>
      </c>
      <c r="B251" s="2">
        <v>100</v>
      </c>
      <c r="C251" s="2">
        <v>21</v>
      </c>
      <c r="D251" s="2">
        <v>79</v>
      </c>
      <c r="E251" s="2">
        <v>0</v>
      </c>
      <c r="F251" s="2">
        <v>0</v>
      </c>
      <c r="G251" s="2">
        <v>0</v>
      </c>
      <c r="H251" s="2">
        <v>0</v>
      </c>
      <c r="K251" s="3">
        <v>1618.06</v>
      </c>
      <c r="L251" s="2">
        <v>293</v>
      </c>
    </row>
    <row r="252" spans="1:12" x14ac:dyDescent="0.2">
      <c r="A252" s="2" t="s">
        <v>232</v>
      </c>
      <c r="B252" s="2">
        <v>39</v>
      </c>
      <c r="C252" s="2">
        <v>2</v>
      </c>
      <c r="D252" s="2">
        <v>37</v>
      </c>
      <c r="E252" s="2">
        <v>0</v>
      </c>
      <c r="F252" s="2">
        <v>0</v>
      </c>
      <c r="G252" s="2">
        <v>0</v>
      </c>
      <c r="H252" s="2">
        <v>0</v>
      </c>
      <c r="K252" s="3">
        <v>901.22</v>
      </c>
      <c r="L252" s="2">
        <v>115</v>
      </c>
    </row>
    <row r="253" spans="1:12" x14ac:dyDescent="0.2">
      <c r="A253" s="2" t="s">
        <v>279</v>
      </c>
      <c r="B253" s="2">
        <v>14</v>
      </c>
      <c r="C253" s="2">
        <v>0</v>
      </c>
      <c r="D253" s="2">
        <v>14</v>
      </c>
      <c r="E253" s="2">
        <v>0</v>
      </c>
      <c r="F253" s="2">
        <v>0</v>
      </c>
      <c r="G253" s="2">
        <v>0</v>
      </c>
      <c r="H253" s="2">
        <v>0</v>
      </c>
      <c r="K253" s="3">
        <v>531.09</v>
      </c>
      <c r="L253" s="2">
        <v>574</v>
      </c>
    </row>
    <row r="254" spans="1:12" x14ac:dyDescent="0.2">
      <c r="A254" s="2" t="s">
        <v>107</v>
      </c>
      <c r="B254" s="2">
        <v>16</v>
      </c>
      <c r="C254" s="2">
        <v>4</v>
      </c>
      <c r="D254" s="2">
        <v>12</v>
      </c>
      <c r="E254" s="2">
        <v>0</v>
      </c>
      <c r="F254" s="2">
        <v>0</v>
      </c>
      <c r="G254" s="2">
        <v>0</v>
      </c>
      <c r="H254" s="2">
        <v>0</v>
      </c>
      <c r="K254" s="3">
        <v>183.68</v>
      </c>
      <c r="L254" s="2">
        <v>4360</v>
      </c>
    </row>
    <row r="255" spans="1:12" x14ac:dyDescent="0.2">
      <c r="A255" s="2" t="s">
        <v>62</v>
      </c>
      <c r="B255" s="2">
        <v>3</v>
      </c>
      <c r="C255" s="2">
        <v>3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K255" s="3">
        <v>23.94</v>
      </c>
      <c r="L255" s="2">
        <v>8720</v>
      </c>
    </row>
    <row r="256" spans="1:12" x14ac:dyDescent="0.2">
      <c r="A256" s="2" t="s">
        <v>115</v>
      </c>
      <c r="B256" s="2">
        <v>32</v>
      </c>
      <c r="C256" s="2">
        <v>4</v>
      </c>
      <c r="D256" s="2">
        <v>28</v>
      </c>
      <c r="E256" s="2">
        <v>0</v>
      </c>
      <c r="F256" s="2">
        <v>0</v>
      </c>
      <c r="G256" s="2">
        <v>0</v>
      </c>
      <c r="H256" s="2">
        <v>0</v>
      </c>
      <c r="K256" s="3">
        <v>381.36</v>
      </c>
      <c r="L256" s="2">
        <v>2180</v>
      </c>
    </row>
    <row r="257" spans="1:12" x14ac:dyDescent="0.2">
      <c r="A257" s="2" t="s">
        <v>189</v>
      </c>
      <c r="B257" s="2">
        <v>2</v>
      </c>
      <c r="C257" s="2">
        <v>2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K257" s="3">
        <v>35.96</v>
      </c>
      <c r="L257" s="2">
        <v>1090</v>
      </c>
    </row>
    <row r="258" spans="1:12" x14ac:dyDescent="0.2">
      <c r="A258" s="2" t="s">
        <v>190</v>
      </c>
      <c r="B258" s="2">
        <v>118</v>
      </c>
      <c r="C258" s="2">
        <v>31</v>
      </c>
      <c r="D258" s="2">
        <v>87</v>
      </c>
      <c r="E258" s="2">
        <v>0</v>
      </c>
      <c r="F258" s="2">
        <v>0</v>
      </c>
      <c r="G258" s="2">
        <v>0</v>
      </c>
      <c r="H258" s="2">
        <v>0</v>
      </c>
      <c r="K258" s="3">
        <v>2148.34</v>
      </c>
      <c r="L258" s="2">
        <v>1474</v>
      </c>
    </row>
    <row r="259" spans="1:12" x14ac:dyDescent="0.2">
      <c r="A259" s="2" t="s">
        <v>259</v>
      </c>
      <c r="B259" s="2">
        <v>19</v>
      </c>
      <c r="C259" s="2">
        <v>9</v>
      </c>
      <c r="D259" s="2">
        <v>10</v>
      </c>
      <c r="E259" s="2">
        <v>0</v>
      </c>
      <c r="F259" s="2">
        <v>0</v>
      </c>
      <c r="G259" s="2">
        <v>0</v>
      </c>
      <c r="H259" s="2">
        <v>0</v>
      </c>
      <c r="K259" s="3">
        <v>581.62</v>
      </c>
      <c r="L259" s="2">
        <v>870</v>
      </c>
    </row>
    <row r="260" spans="1:12" x14ac:dyDescent="0.2">
      <c r="A260" s="2" t="s">
        <v>228</v>
      </c>
      <c r="B260" s="2">
        <v>33</v>
      </c>
      <c r="C260" s="2">
        <v>7</v>
      </c>
      <c r="D260" s="2">
        <v>26</v>
      </c>
      <c r="E260" s="2">
        <v>0</v>
      </c>
      <c r="F260" s="2">
        <v>0</v>
      </c>
      <c r="G260" s="2">
        <v>0</v>
      </c>
      <c r="H260" s="2">
        <v>0</v>
      </c>
      <c r="K260" s="3">
        <v>751.34</v>
      </c>
      <c r="L260" s="2">
        <v>73</v>
      </c>
    </row>
    <row r="261" spans="1:12" x14ac:dyDescent="0.2">
      <c r="A261" s="2" t="s">
        <v>258</v>
      </c>
      <c r="B261" s="2">
        <v>3</v>
      </c>
      <c r="C261" s="2">
        <v>3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K261" s="3">
        <v>89.94</v>
      </c>
      <c r="L261" s="2">
        <v>861</v>
      </c>
    </row>
    <row r="262" spans="1:12" x14ac:dyDescent="0.2">
      <c r="A262" s="2" t="s">
        <v>147</v>
      </c>
      <c r="B262" s="2">
        <v>2</v>
      </c>
      <c r="C262" s="2">
        <v>0</v>
      </c>
      <c r="D262" s="2">
        <v>2</v>
      </c>
      <c r="E262" s="2">
        <v>0</v>
      </c>
      <c r="F262" s="2">
        <v>0</v>
      </c>
      <c r="G262" s="2">
        <v>0</v>
      </c>
      <c r="H262" s="2">
        <v>0</v>
      </c>
      <c r="K262" s="3">
        <v>27.96</v>
      </c>
      <c r="L262" s="2">
        <v>3444</v>
      </c>
    </row>
    <row r="263" spans="1:12" x14ac:dyDescent="0.2">
      <c r="A263" s="2" t="s">
        <v>255</v>
      </c>
      <c r="B263" s="2">
        <v>24</v>
      </c>
      <c r="C263" s="2">
        <v>6</v>
      </c>
      <c r="D263" s="2">
        <v>18</v>
      </c>
      <c r="E263" s="2">
        <v>0</v>
      </c>
      <c r="F263" s="2">
        <v>0</v>
      </c>
      <c r="G263" s="2">
        <v>0</v>
      </c>
      <c r="H263" s="2">
        <v>0</v>
      </c>
      <c r="K263" s="3">
        <v>676.52</v>
      </c>
      <c r="L263" s="2">
        <v>750</v>
      </c>
    </row>
    <row r="264" spans="1:12" x14ac:dyDescent="0.2">
      <c r="A264" s="2" t="s">
        <v>246</v>
      </c>
      <c r="B264" s="2">
        <v>10</v>
      </c>
      <c r="C264" s="2">
        <v>6</v>
      </c>
      <c r="D264" s="2">
        <v>4</v>
      </c>
      <c r="E264" s="2">
        <v>0</v>
      </c>
      <c r="F264" s="2">
        <v>0</v>
      </c>
      <c r="G264" s="2">
        <v>0</v>
      </c>
      <c r="H264" s="2">
        <v>0</v>
      </c>
      <c r="K264" s="3">
        <v>259.8</v>
      </c>
      <c r="L264" s="2">
        <v>1455</v>
      </c>
    </row>
    <row r="265" spans="1:12" x14ac:dyDescent="0.2">
      <c r="A265" s="2" t="s">
        <v>301</v>
      </c>
      <c r="B265" s="2">
        <v>217</v>
      </c>
      <c r="C265" s="2">
        <v>31</v>
      </c>
      <c r="D265" s="2">
        <v>186</v>
      </c>
      <c r="E265" s="2">
        <v>0</v>
      </c>
      <c r="F265" s="2">
        <v>0</v>
      </c>
      <c r="G265" s="2">
        <v>0</v>
      </c>
      <c r="H265" s="2">
        <v>0</v>
      </c>
      <c r="K265" s="3">
        <v>13652.66</v>
      </c>
      <c r="L265" s="2">
        <v>706</v>
      </c>
    </row>
    <row r="266" spans="1:12" x14ac:dyDescent="0.2">
      <c r="A266" s="2" t="s">
        <v>443</v>
      </c>
      <c r="B266" s="2">
        <v>2</v>
      </c>
      <c r="C266" s="2">
        <v>2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K266" s="3">
        <v>65.959999999999994</v>
      </c>
      <c r="L266" s="2">
        <v>474</v>
      </c>
    </row>
    <row r="267" spans="1:12" x14ac:dyDescent="0.2">
      <c r="A267" s="2" t="s">
        <v>293</v>
      </c>
      <c r="B267" s="2">
        <v>13</v>
      </c>
      <c r="C267" s="2">
        <v>13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K267" s="3">
        <v>641.79999999999995</v>
      </c>
      <c r="L267" s="2">
        <v>178</v>
      </c>
    </row>
    <row r="268" spans="1:12" x14ac:dyDescent="0.2">
      <c r="A268" s="2" t="s">
        <v>183</v>
      </c>
      <c r="B268" s="2">
        <v>274</v>
      </c>
      <c r="C268" s="2">
        <v>96</v>
      </c>
      <c r="D268" s="2">
        <v>178</v>
      </c>
      <c r="E268" s="2">
        <v>0</v>
      </c>
      <c r="F268" s="2">
        <v>0</v>
      </c>
      <c r="G268" s="2">
        <v>0</v>
      </c>
      <c r="H268" s="2">
        <v>0</v>
      </c>
      <c r="K268" s="3">
        <v>4812.43</v>
      </c>
      <c r="L268" s="2">
        <v>1346</v>
      </c>
    </row>
    <row r="269" spans="1:12" x14ac:dyDescent="0.2">
      <c r="A269" s="2" t="s">
        <v>219</v>
      </c>
      <c r="B269" s="2">
        <v>150</v>
      </c>
      <c r="C269" s="2">
        <v>48</v>
      </c>
      <c r="D269" s="2">
        <v>102</v>
      </c>
      <c r="E269" s="2">
        <v>0</v>
      </c>
      <c r="F269" s="2">
        <v>0</v>
      </c>
      <c r="G269" s="2">
        <v>0</v>
      </c>
      <c r="H269" s="2">
        <v>0</v>
      </c>
      <c r="K269" s="3">
        <v>3234.94</v>
      </c>
      <c r="L269" s="2">
        <v>993</v>
      </c>
    </row>
    <row r="270" spans="1:12" x14ac:dyDescent="0.2">
      <c r="A270" s="2" t="s">
        <v>196</v>
      </c>
      <c r="B270" s="2">
        <v>24</v>
      </c>
      <c r="C270" s="2">
        <v>24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K270" s="3">
        <v>477.52</v>
      </c>
      <c r="L270" s="2">
        <v>0</v>
      </c>
    </row>
    <row r="271" spans="1:12" x14ac:dyDescent="0.2">
      <c r="A271" s="2" t="s">
        <v>285</v>
      </c>
      <c r="B271" s="2">
        <v>8</v>
      </c>
      <c r="C271" s="2">
        <v>4</v>
      </c>
      <c r="D271" s="2">
        <v>4</v>
      </c>
      <c r="E271" s="2">
        <v>0</v>
      </c>
      <c r="F271" s="2">
        <v>0</v>
      </c>
      <c r="G271" s="2">
        <v>0</v>
      </c>
      <c r="H271" s="2">
        <v>0</v>
      </c>
      <c r="K271" s="3">
        <v>319.83999999999997</v>
      </c>
      <c r="L271" s="2">
        <v>391</v>
      </c>
    </row>
    <row r="272" spans="1:12" x14ac:dyDescent="0.2">
      <c r="A272" s="2" t="s">
        <v>271</v>
      </c>
      <c r="B272" s="2">
        <v>25</v>
      </c>
      <c r="C272" s="2">
        <v>11</v>
      </c>
      <c r="D272" s="2">
        <v>14</v>
      </c>
      <c r="E272" s="2">
        <v>0</v>
      </c>
      <c r="F272" s="2">
        <v>0</v>
      </c>
      <c r="G272" s="2">
        <v>0</v>
      </c>
      <c r="H272" s="2">
        <v>0</v>
      </c>
      <c r="K272" s="3">
        <v>880.5</v>
      </c>
      <c r="L272" s="2">
        <v>470</v>
      </c>
    </row>
    <row r="273" spans="1:12" x14ac:dyDescent="0.2">
      <c r="A273" s="2" t="s">
        <v>263</v>
      </c>
      <c r="B273" s="2">
        <v>7</v>
      </c>
      <c r="C273" s="2">
        <v>0</v>
      </c>
      <c r="D273" s="2">
        <v>7</v>
      </c>
      <c r="E273" s="2">
        <v>0</v>
      </c>
      <c r="F273" s="2">
        <v>0</v>
      </c>
      <c r="G273" s="2">
        <v>0</v>
      </c>
      <c r="H273" s="2">
        <v>0</v>
      </c>
      <c r="K273" s="3">
        <v>216.86</v>
      </c>
      <c r="L273" s="2">
        <v>1202</v>
      </c>
    </row>
    <row r="274" spans="1:12" x14ac:dyDescent="0.2">
      <c r="A274" s="2" t="s">
        <v>254</v>
      </c>
      <c r="B274" s="2">
        <v>103</v>
      </c>
      <c r="C274" s="2">
        <v>21</v>
      </c>
      <c r="D274" s="2">
        <v>81</v>
      </c>
      <c r="E274" s="2">
        <v>1</v>
      </c>
      <c r="F274" s="2">
        <v>0</v>
      </c>
      <c r="G274" s="2">
        <v>0</v>
      </c>
      <c r="H274" s="2">
        <v>0</v>
      </c>
      <c r="K274" s="3">
        <v>2902.19</v>
      </c>
      <c r="L274" s="2">
        <v>920</v>
      </c>
    </row>
    <row r="275" spans="1:12" x14ac:dyDescent="0.2">
      <c r="A275" s="2" t="s">
        <v>239</v>
      </c>
      <c r="B275" s="2">
        <v>16</v>
      </c>
      <c r="C275" s="2">
        <v>5</v>
      </c>
      <c r="D275" s="2">
        <v>11</v>
      </c>
      <c r="E275" s="2">
        <v>0</v>
      </c>
      <c r="F275" s="2">
        <v>0</v>
      </c>
      <c r="G275" s="2">
        <v>0</v>
      </c>
      <c r="H275" s="2">
        <v>0</v>
      </c>
      <c r="K275" s="3">
        <v>399.68</v>
      </c>
      <c r="L275" s="2">
        <v>363</v>
      </c>
    </row>
    <row r="276" spans="1:12" x14ac:dyDescent="0.2">
      <c r="A276" s="2" t="s">
        <v>253</v>
      </c>
      <c r="B276" s="2">
        <v>36</v>
      </c>
      <c r="C276" s="2">
        <v>0</v>
      </c>
      <c r="D276" s="2">
        <v>36</v>
      </c>
      <c r="E276" s="2">
        <v>0</v>
      </c>
      <c r="F276" s="2">
        <v>0</v>
      </c>
      <c r="G276" s="2">
        <v>0</v>
      </c>
      <c r="H276" s="2">
        <v>0</v>
      </c>
      <c r="K276" s="3">
        <v>1014.01</v>
      </c>
      <c r="L276" s="2">
        <v>904</v>
      </c>
    </row>
    <row r="277" spans="1:12" x14ac:dyDescent="0.2">
      <c r="A277" s="2" t="s">
        <v>216</v>
      </c>
      <c r="B277" s="2">
        <v>43</v>
      </c>
      <c r="C277" s="2">
        <v>4</v>
      </c>
      <c r="D277" s="2">
        <v>39</v>
      </c>
      <c r="E277" s="2">
        <v>0</v>
      </c>
      <c r="F277" s="2">
        <v>0</v>
      </c>
      <c r="G277" s="2">
        <v>0</v>
      </c>
      <c r="H277" s="2">
        <v>0</v>
      </c>
      <c r="K277" s="3">
        <v>911.14</v>
      </c>
      <c r="L277" s="2">
        <v>69</v>
      </c>
    </row>
    <row r="278" spans="1:12" x14ac:dyDescent="0.2">
      <c r="A278" s="2" t="s">
        <v>153</v>
      </c>
      <c r="B278" s="2">
        <v>3</v>
      </c>
      <c r="C278" s="2">
        <v>3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K278" s="3">
        <v>42.94</v>
      </c>
      <c r="L278" s="2">
        <v>6268</v>
      </c>
    </row>
    <row r="279" spans="1:12" x14ac:dyDescent="0.2">
      <c r="A279" s="2" t="s">
        <v>444</v>
      </c>
      <c r="B279" s="2">
        <v>3</v>
      </c>
      <c r="C279" s="2">
        <v>3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K279" s="3">
        <v>35.94</v>
      </c>
      <c r="L279" s="2">
        <v>6065</v>
      </c>
    </row>
    <row r="280" spans="1:12" x14ac:dyDescent="0.2">
      <c r="A280" s="2" t="s">
        <v>250</v>
      </c>
      <c r="B280" s="2">
        <v>11</v>
      </c>
      <c r="C280" s="2">
        <v>0</v>
      </c>
      <c r="D280" s="2">
        <v>11</v>
      </c>
      <c r="E280" s="2">
        <v>0</v>
      </c>
      <c r="F280" s="2">
        <v>0</v>
      </c>
      <c r="G280" s="2">
        <v>0</v>
      </c>
      <c r="H280" s="2">
        <v>0</v>
      </c>
      <c r="K280" s="3">
        <v>296.77999999999997</v>
      </c>
      <c r="L280" s="2">
        <v>1828</v>
      </c>
    </row>
    <row r="281" spans="1:12" x14ac:dyDescent="0.2">
      <c r="A281" s="2" t="s">
        <v>445</v>
      </c>
      <c r="B281" s="2">
        <v>1</v>
      </c>
      <c r="C281" s="2">
        <v>1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K281" s="3">
        <v>22.98</v>
      </c>
      <c r="L281" s="2">
        <v>2190</v>
      </c>
    </row>
    <row r="282" spans="1:12" x14ac:dyDescent="0.2">
      <c r="A282" s="2" t="s">
        <v>446</v>
      </c>
      <c r="B282" s="2">
        <v>1</v>
      </c>
      <c r="C282" s="2">
        <v>1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K282" s="3">
        <v>22.98</v>
      </c>
      <c r="L282" s="2">
        <v>0</v>
      </c>
    </row>
    <row r="283" spans="1:12" x14ac:dyDescent="0.2">
      <c r="A283" s="2" t="s">
        <v>234</v>
      </c>
      <c r="B283" s="2">
        <v>106</v>
      </c>
      <c r="C283" s="2">
        <v>12</v>
      </c>
      <c r="D283" s="2">
        <v>94</v>
      </c>
      <c r="E283" s="2">
        <v>0</v>
      </c>
      <c r="F283" s="2">
        <v>0</v>
      </c>
      <c r="G283" s="2">
        <v>0</v>
      </c>
      <c r="H283" s="2">
        <v>0</v>
      </c>
      <c r="I283" s="5"/>
      <c r="K283" s="3">
        <v>2502.9</v>
      </c>
      <c r="L283" s="2">
        <v>136</v>
      </c>
    </row>
    <row r="284" spans="1:12" x14ac:dyDescent="0.2">
      <c r="A284" s="2" t="s">
        <v>299</v>
      </c>
      <c r="B284" s="2">
        <v>8</v>
      </c>
      <c r="C284" s="2">
        <v>8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K284" s="3">
        <v>446.84</v>
      </c>
      <c r="L284" s="2">
        <v>488</v>
      </c>
    </row>
    <row r="285" spans="1:12" x14ac:dyDescent="0.2">
      <c r="A285" s="2" t="s">
        <v>306</v>
      </c>
      <c r="B285" s="2">
        <v>8</v>
      </c>
      <c r="C285" s="2">
        <v>8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K285" s="3">
        <v>735.84</v>
      </c>
      <c r="L285" s="2">
        <v>244</v>
      </c>
    </row>
    <row r="286" spans="1:12" x14ac:dyDescent="0.2">
      <c r="A286" s="2" t="s">
        <v>198</v>
      </c>
      <c r="B286" s="2">
        <v>1</v>
      </c>
      <c r="C286" s="2">
        <v>1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K286" s="3">
        <v>19.98</v>
      </c>
      <c r="L286" s="2">
        <v>2369</v>
      </c>
    </row>
    <row r="287" spans="1:12" x14ac:dyDescent="0.2">
      <c r="A287" s="2" t="s">
        <v>289</v>
      </c>
      <c r="B287" s="2">
        <v>3</v>
      </c>
      <c r="C287" s="2">
        <v>3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K287" s="3">
        <v>129.94</v>
      </c>
      <c r="L287" s="2">
        <v>125</v>
      </c>
    </row>
    <row r="288" spans="1:12" x14ac:dyDescent="0.2">
      <c r="A288" s="2" t="s">
        <v>230</v>
      </c>
      <c r="B288" s="2">
        <v>21</v>
      </c>
      <c r="C288" s="2">
        <v>0</v>
      </c>
      <c r="D288" s="2">
        <v>21</v>
      </c>
      <c r="E288" s="2">
        <v>0</v>
      </c>
      <c r="F288" s="2">
        <v>0</v>
      </c>
      <c r="G288" s="2">
        <v>0</v>
      </c>
      <c r="H288" s="2">
        <v>0</v>
      </c>
      <c r="K288" s="3">
        <v>482.58</v>
      </c>
      <c r="L288" s="2">
        <v>3730</v>
      </c>
    </row>
    <row r="289" spans="1:12" x14ac:dyDescent="0.2">
      <c r="A289" s="2" t="s">
        <v>129</v>
      </c>
      <c r="B289" s="2">
        <v>10</v>
      </c>
      <c r="C289" s="2">
        <v>5</v>
      </c>
      <c r="D289" s="2">
        <v>5</v>
      </c>
      <c r="E289" s="2">
        <v>0</v>
      </c>
      <c r="F289" s="2">
        <v>0</v>
      </c>
      <c r="G289" s="2">
        <v>0</v>
      </c>
      <c r="H289" s="2">
        <v>0</v>
      </c>
      <c r="K289" s="3">
        <v>126.8</v>
      </c>
      <c r="L289" s="2">
        <v>1591</v>
      </c>
    </row>
    <row r="290" spans="1:12" x14ac:dyDescent="0.2">
      <c r="A290" s="2" t="s">
        <v>221</v>
      </c>
      <c r="B290" s="2">
        <v>44</v>
      </c>
      <c r="C290" s="2">
        <v>7</v>
      </c>
      <c r="D290" s="2">
        <v>37</v>
      </c>
      <c r="E290" s="2">
        <v>0</v>
      </c>
      <c r="F290" s="2">
        <v>0</v>
      </c>
      <c r="G290" s="2">
        <v>0</v>
      </c>
      <c r="H290" s="2">
        <v>0</v>
      </c>
      <c r="K290" s="3">
        <v>964.12</v>
      </c>
      <c r="L290" s="2">
        <v>952</v>
      </c>
    </row>
    <row r="291" spans="1:12" x14ac:dyDescent="0.2">
      <c r="A291" s="2" t="s">
        <v>448</v>
      </c>
      <c r="B291" s="2">
        <v>4</v>
      </c>
      <c r="C291" s="2">
        <v>0</v>
      </c>
      <c r="D291" s="2">
        <v>4</v>
      </c>
      <c r="E291" s="2">
        <v>0</v>
      </c>
      <c r="F291" s="2">
        <v>0</v>
      </c>
      <c r="G291" s="2">
        <v>0</v>
      </c>
      <c r="H291" s="2">
        <v>0</v>
      </c>
      <c r="K291" s="3">
        <v>187.92</v>
      </c>
      <c r="L291" s="2">
        <v>2643</v>
      </c>
    </row>
    <row r="292" spans="1:12" x14ac:dyDescent="0.2">
      <c r="A292" s="2" t="s">
        <v>553</v>
      </c>
      <c r="B292" s="2">
        <v>1</v>
      </c>
      <c r="C292" s="2">
        <v>1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K292" s="3">
        <v>64.98</v>
      </c>
      <c r="L292" s="2">
        <v>1762</v>
      </c>
    </row>
    <row r="293" spans="1:12" x14ac:dyDescent="0.2">
      <c r="A293" s="2" t="s">
        <v>304</v>
      </c>
      <c r="B293" s="2">
        <v>6</v>
      </c>
      <c r="C293" s="2">
        <v>1</v>
      </c>
      <c r="D293" s="2">
        <v>5</v>
      </c>
      <c r="E293" s="2">
        <v>0</v>
      </c>
      <c r="F293" s="2">
        <v>0</v>
      </c>
      <c r="G293" s="2">
        <v>0</v>
      </c>
      <c r="H293" s="2">
        <v>0</v>
      </c>
      <c r="K293" s="3">
        <v>478.88</v>
      </c>
      <c r="L293" s="2">
        <v>1321</v>
      </c>
    </row>
    <row r="294" spans="1:12" x14ac:dyDescent="0.2">
      <c r="A294" s="2" t="s">
        <v>282</v>
      </c>
      <c r="B294" s="2">
        <v>1</v>
      </c>
      <c r="C294" s="2">
        <v>1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K294" s="3">
        <v>38.979999999999997</v>
      </c>
      <c r="L294" s="2">
        <v>1007</v>
      </c>
    </row>
    <row r="295" spans="1:12" x14ac:dyDescent="0.2">
      <c r="A295" s="2" t="s">
        <v>168</v>
      </c>
      <c r="B295" s="2">
        <v>8</v>
      </c>
      <c r="C295" s="2">
        <v>8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K295" s="3">
        <v>127.84</v>
      </c>
      <c r="L295" s="2">
        <v>2347</v>
      </c>
    </row>
    <row r="296" spans="1:12" x14ac:dyDescent="0.2">
      <c r="A296" s="2" t="s">
        <v>213</v>
      </c>
      <c r="B296" s="2">
        <v>17</v>
      </c>
      <c r="C296" s="2">
        <v>17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K296" s="3">
        <v>356.66</v>
      </c>
      <c r="L296" s="2">
        <v>1565</v>
      </c>
    </row>
    <row r="297" spans="1:12" x14ac:dyDescent="0.2">
      <c r="A297" s="2" t="s">
        <v>449</v>
      </c>
      <c r="B297" s="2">
        <v>10</v>
      </c>
      <c r="C297" s="2">
        <v>10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K297" s="3">
        <v>109.8</v>
      </c>
      <c r="L297" s="2">
        <v>6316</v>
      </c>
    </row>
    <row r="298" spans="1:12" x14ac:dyDescent="0.2">
      <c r="A298" s="2" t="s">
        <v>307</v>
      </c>
      <c r="B298" s="2">
        <v>7</v>
      </c>
      <c r="C298" s="2">
        <v>2</v>
      </c>
      <c r="D298" s="2">
        <v>5</v>
      </c>
      <c r="E298" s="2">
        <v>0</v>
      </c>
      <c r="F298" s="2">
        <v>0</v>
      </c>
      <c r="G298" s="2">
        <v>0</v>
      </c>
      <c r="H298" s="2">
        <v>0</v>
      </c>
      <c r="K298" s="3">
        <v>684.86</v>
      </c>
      <c r="L298" s="2">
        <v>1422</v>
      </c>
    </row>
    <row r="299" spans="1:12" x14ac:dyDescent="0.2">
      <c r="A299" s="2" t="s">
        <v>141</v>
      </c>
      <c r="B299" s="2">
        <v>140</v>
      </c>
      <c r="C299" s="2">
        <v>10</v>
      </c>
      <c r="D299" s="2">
        <v>130</v>
      </c>
      <c r="E299" s="2">
        <v>0</v>
      </c>
      <c r="F299" s="2">
        <v>0</v>
      </c>
      <c r="G299" s="2">
        <v>0</v>
      </c>
      <c r="H299" s="2">
        <v>0</v>
      </c>
      <c r="K299" s="3">
        <v>1936.18</v>
      </c>
      <c r="L299" s="2">
        <v>9685</v>
      </c>
    </row>
    <row r="300" spans="1:12" x14ac:dyDescent="0.2">
      <c r="A300" s="2" t="s">
        <v>160</v>
      </c>
      <c r="B300" s="2">
        <v>16</v>
      </c>
      <c r="C300" s="2">
        <v>3</v>
      </c>
      <c r="D300" s="2">
        <v>13</v>
      </c>
      <c r="E300" s="2">
        <v>0</v>
      </c>
      <c r="F300" s="2">
        <v>0</v>
      </c>
      <c r="G300" s="2">
        <v>0</v>
      </c>
      <c r="H300" s="2">
        <v>0</v>
      </c>
      <c r="K300" s="3">
        <v>244.7</v>
      </c>
      <c r="L300" s="2">
        <v>6457</v>
      </c>
    </row>
    <row r="301" spans="1:12" x14ac:dyDescent="0.2">
      <c r="A301" s="2" t="s">
        <v>193</v>
      </c>
      <c r="B301" s="2">
        <v>31</v>
      </c>
      <c r="C301" s="2">
        <v>7</v>
      </c>
      <c r="D301" s="2">
        <v>24</v>
      </c>
      <c r="E301" s="2">
        <v>0</v>
      </c>
      <c r="F301" s="2">
        <v>0</v>
      </c>
      <c r="G301" s="2">
        <v>0</v>
      </c>
      <c r="H301" s="2">
        <v>0</v>
      </c>
      <c r="K301" s="3">
        <v>583.61</v>
      </c>
      <c r="L301" s="2">
        <v>4843</v>
      </c>
    </row>
    <row r="302" spans="1:12" x14ac:dyDescent="0.2">
      <c r="A302" s="2" t="s">
        <v>201</v>
      </c>
      <c r="B302" s="2">
        <v>8</v>
      </c>
      <c r="C302" s="2">
        <v>8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K302" s="3">
        <v>161.84</v>
      </c>
      <c r="L302" s="2">
        <v>3874</v>
      </c>
    </row>
    <row r="303" spans="1:12" x14ac:dyDescent="0.2">
      <c r="A303" s="2" t="s">
        <v>226</v>
      </c>
      <c r="B303" s="2">
        <v>15</v>
      </c>
      <c r="C303" s="2">
        <v>5</v>
      </c>
      <c r="D303" s="2">
        <v>10</v>
      </c>
      <c r="E303" s="2">
        <v>0</v>
      </c>
      <c r="F303" s="2">
        <v>0</v>
      </c>
      <c r="G303" s="2">
        <v>0</v>
      </c>
      <c r="H303" s="2">
        <v>0</v>
      </c>
      <c r="K303" s="3">
        <v>339.7</v>
      </c>
      <c r="L303" s="2">
        <v>3228</v>
      </c>
    </row>
    <row r="304" spans="1:12" x14ac:dyDescent="0.2">
      <c r="A304" s="2" t="s">
        <v>264</v>
      </c>
      <c r="B304" s="2">
        <v>1</v>
      </c>
      <c r="C304" s="2">
        <v>1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K304" s="3">
        <v>32.979999999999997</v>
      </c>
      <c r="L304" s="2">
        <v>2421</v>
      </c>
    </row>
    <row r="305" spans="1:12" x14ac:dyDescent="0.2">
      <c r="A305" s="2" t="s">
        <v>277</v>
      </c>
      <c r="B305" s="2">
        <v>2</v>
      </c>
      <c r="C305" s="2">
        <v>2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K305" s="3">
        <v>73.959999999999994</v>
      </c>
      <c r="L305" s="2">
        <v>1937</v>
      </c>
    </row>
    <row r="306" spans="1:12" x14ac:dyDescent="0.2">
      <c r="A306" s="2" t="s">
        <v>455</v>
      </c>
      <c r="B306" s="2">
        <v>1</v>
      </c>
      <c r="C306" s="2">
        <v>1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K306" s="3">
        <v>46.98</v>
      </c>
      <c r="L306" s="2">
        <v>968</v>
      </c>
    </row>
    <row r="307" spans="1:12" x14ac:dyDescent="0.2">
      <c r="A307" s="2" t="s">
        <v>76</v>
      </c>
      <c r="B307" s="2">
        <v>2</v>
      </c>
      <c r="C307" s="2">
        <v>2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K307" s="3">
        <v>17.96</v>
      </c>
      <c r="L307" s="2">
        <v>9270</v>
      </c>
    </row>
    <row r="308" spans="1:12" x14ac:dyDescent="0.2">
      <c r="A308" s="2" t="s">
        <v>459</v>
      </c>
      <c r="B308" s="2">
        <v>5</v>
      </c>
      <c r="C308" s="2">
        <v>5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K308" s="3">
        <v>49.9</v>
      </c>
      <c r="L308" s="2">
        <v>1</v>
      </c>
    </row>
    <row r="309" spans="1:12" x14ac:dyDescent="0.2">
      <c r="A309" s="2" t="s">
        <v>460</v>
      </c>
      <c r="B309" s="2">
        <v>63</v>
      </c>
      <c r="C309" s="2">
        <v>10</v>
      </c>
      <c r="D309" s="2">
        <v>53</v>
      </c>
      <c r="E309" s="2">
        <v>0</v>
      </c>
      <c r="F309" s="2">
        <v>0</v>
      </c>
      <c r="G309" s="2">
        <v>0</v>
      </c>
      <c r="H309" s="2">
        <v>0</v>
      </c>
      <c r="K309" s="3">
        <v>691.74</v>
      </c>
      <c r="L309" s="2">
        <v>0</v>
      </c>
    </row>
    <row r="310" spans="1:12" x14ac:dyDescent="0.2">
      <c r="A310" s="2" t="s">
        <v>243</v>
      </c>
      <c r="B310" s="2">
        <v>29</v>
      </c>
      <c r="C310" s="2">
        <v>4</v>
      </c>
      <c r="D310" s="2">
        <v>25</v>
      </c>
      <c r="E310" s="2">
        <v>0</v>
      </c>
      <c r="F310" s="2">
        <v>0</v>
      </c>
      <c r="G310" s="2">
        <v>0</v>
      </c>
      <c r="H310" s="2">
        <v>0</v>
      </c>
      <c r="K310" s="3">
        <v>732.42</v>
      </c>
      <c r="L310" s="2">
        <v>3901</v>
      </c>
    </row>
    <row r="311" spans="1:12" x14ac:dyDescent="0.2">
      <c r="A311" s="2" t="s">
        <v>462</v>
      </c>
      <c r="B311" s="2">
        <v>2</v>
      </c>
      <c r="C311" s="2">
        <v>2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K311" s="3">
        <v>179.96</v>
      </c>
      <c r="L311" s="2">
        <v>780</v>
      </c>
    </row>
    <row r="312" spans="1:12" x14ac:dyDescent="0.2">
      <c r="A312" s="2" t="s">
        <v>35</v>
      </c>
      <c r="B312" s="2">
        <v>1</v>
      </c>
      <c r="C312" s="2">
        <v>1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K312" s="3">
        <v>4.9800000000000004</v>
      </c>
      <c r="L312" s="2">
        <v>38416</v>
      </c>
    </row>
    <row r="313" spans="1:12" x14ac:dyDescent="0.2">
      <c r="A313" s="2" t="s">
        <v>57</v>
      </c>
      <c r="B313" s="2">
        <v>3</v>
      </c>
      <c r="C313" s="2">
        <v>3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K313" s="3">
        <v>23.94</v>
      </c>
      <c r="L313" s="2">
        <v>23050</v>
      </c>
    </row>
    <row r="314" spans="1:12" x14ac:dyDescent="0.2">
      <c r="A314" s="2" t="s">
        <v>47</v>
      </c>
      <c r="B314" s="2">
        <v>3</v>
      </c>
      <c r="C314" s="2">
        <v>3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K314" s="3">
        <v>20.94</v>
      </c>
      <c r="L314" s="2">
        <v>11525</v>
      </c>
    </row>
    <row r="315" spans="1:12" x14ac:dyDescent="0.2">
      <c r="A315" s="2" t="s">
        <v>103</v>
      </c>
      <c r="B315" s="2">
        <v>1</v>
      </c>
      <c r="C315" s="2">
        <v>1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K315" s="3">
        <v>10.98</v>
      </c>
      <c r="L315" s="2">
        <v>2305</v>
      </c>
    </row>
    <row r="316" spans="1:12" x14ac:dyDescent="0.2">
      <c r="A316" s="2" t="s">
        <v>106</v>
      </c>
      <c r="B316" s="2">
        <v>9</v>
      </c>
      <c r="C316" s="2">
        <v>9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K316" s="3">
        <v>101.82</v>
      </c>
      <c r="L316" s="2">
        <v>1714</v>
      </c>
    </row>
    <row r="317" spans="1:12" x14ac:dyDescent="0.2">
      <c r="A317" s="2" t="s">
        <v>478</v>
      </c>
      <c r="B317" s="2">
        <v>2</v>
      </c>
      <c r="C317" s="2">
        <v>2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K317" s="3">
        <v>45.96</v>
      </c>
      <c r="L317" s="2">
        <v>686</v>
      </c>
    </row>
    <row r="318" spans="1:12" x14ac:dyDescent="0.2">
      <c r="A318" s="2" t="s">
        <v>291</v>
      </c>
      <c r="B318" s="2">
        <v>1</v>
      </c>
      <c r="C318" s="2">
        <v>1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K318" s="3">
        <v>45.98</v>
      </c>
      <c r="L318" s="2">
        <v>137</v>
      </c>
    </row>
    <row r="319" spans="1:12" x14ac:dyDescent="0.2">
      <c r="A319" s="2" t="s">
        <v>139</v>
      </c>
      <c r="B319" s="2">
        <v>14</v>
      </c>
      <c r="C319" s="2">
        <v>2</v>
      </c>
      <c r="D319" s="2">
        <v>12</v>
      </c>
      <c r="E319" s="2">
        <v>0</v>
      </c>
      <c r="F319" s="2">
        <v>0</v>
      </c>
      <c r="G319" s="2">
        <v>0</v>
      </c>
      <c r="H319" s="2">
        <v>0</v>
      </c>
      <c r="K319" s="3">
        <v>191.72</v>
      </c>
      <c r="L319" s="2">
        <v>1167</v>
      </c>
    </row>
    <row r="320" spans="1:12" x14ac:dyDescent="0.2">
      <c r="A320" s="2" t="s">
        <v>480</v>
      </c>
      <c r="B320" s="2">
        <v>1</v>
      </c>
      <c r="C320" s="2">
        <v>1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K320" s="3">
        <v>16.98</v>
      </c>
      <c r="L320" s="2">
        <v>583</v>
      </c>
    </row>
    <row r="321" spans="1:12" x14ac:dyDescent="0.2">
      <c r="A321" s="2" t="s">
        <v>110</v>
      </c>
      <c r="B321" s="2">
        <v>32</v>
      </c>
      <c r="C321" s="2">
        <v>20</v>
      </c>
      <c r="D321" s="2">
        <v>12</v>
      </c>
      <c r="E321" s="2">
        <v>0</v>
      </c>
      <c r="F321" s="2">
        <v>0</v>
      </c>
      <c r="G321" s="2">
        <v>0</v>
      </c>
      <c r="H321" s="2">
        <v>0</v>
      </c>
      <c r="K321" s="3">
        <v>375.36</v>
      </c>
      <c r="L321" s="2">
        <v>8458</v>
      </c>
    </row>
    <row r="322" spans="1:12" x14ac:dyDescent="0.2">
      <c r="A322" s="2" t="s">
        <v>483</v>
      </c>
      <c r="B322" s="2">
        <v>4</v>
      </c>
      <c r="C322" s="2">
        <v>4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K322" s="3">
        <v>43.92</v>
      </c>
      <c r="L322" s="2">
        <v>5639</v>
      </c>
    </row>
    <row r="323" spans="1:12" x14ac:dyDescent="0.2">
      <c r="A323" s="2" t="s">
        <v>155</v>
      </c>
      <c r="B323" s="2">
        <v>5</v>
      </c>
      <c r="C323" s="2">
        <v>4</v>
      </c>
      <c r="D323" s="2">
        <v>1</v>
      </c>
      <c r="E323" s="2">
        <v>0</v>
      </c>
      <c r="F323" s="2">
        <v>0</v>
      </c>
      <c r="G323" s="2">
        <v>0</v>
      </c>
      <c r="H323" s="2">
        <v>0</v>
      </c>
      <c r="K323" s="3">
        <v>73.900000000000006</v>
      </c>
      <c r="L323" s="2">
        <v>4229</v>
      </c>
    </row>
    <row r="324" spans="1:12" x14ac:dyDescent="0.2">
      <c r="A324" s="2" t="s">
        <v>181</v>
      </c>
      <c r="B324" s="2">
        <v>4</v>
      </c>
      <c r="C324" s="2">
        <v>4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K324" s="3">
        <v>67.92</v>
      </c>
      <c r="L324" s="2">
        <v>2114</v>
      </c>
    </row>
    <row r="325" spans="1:12" x14ac:dyDescent="0.2">
      <c r="A325" s="2" t="s">
        <v>486</v>
      </c>
      <c r="B325" s="2">
        <v>4</v>
      </c>
      <c r="C325" s="2">
        <v>4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K325" s="3">
        <v>93.92</v>
      </c>
      <c r="L325" s="2">
        <v>1691</v>
      </c>
    </row>
    <row r="326" spans="1:12" x14ac:dyDescent="0.2">
      <c r="A326" s="2" t="s">
        <v>487</v>
      </c>
      <c r="B326" s="2">
        <v>2</v>
      </c>
      <c r="C326" s="2">
        <v>1</v>
      </c>
      <c r="D326" s="2">
        <v>1</v>
      </c>
      <c r="E326" s="2">
        <v>0</v>
      </c>
      <c r="F326" s="2">
        <v>0</v>
      </c>
      <c r="G326" s="2">
        <v>0</v>
      </c>
      <c r="H326" s="2">
        <v>0</v>
      </c>
      <c r="K326" s="3">
        <v>20.93</v>
      </c>
      <c r="L326" s="2">
        <v>5921</v>
      </c>
    </row>
    <row r="327" spans="1:12" x14ac:dyDescent="0.2">
      <c r="A327" s="2" t="s">
        <v>489</v>
      </c>
      <c r="B327" s="2">
        <v>4</v>
      </c>
      <c r="C327" s="2">
        <v>0</v>
      </c>
      <c r="D327" s="2">
        <v>4</v>
      </c>
      <c r="E327" s="2">
        <v>0</v>
      </c>
      <c r="F327" s="2">
        <v>0</v>
      </c>
      <c r="G327" s="2">
        <v>0</v>
      </c>
      <c r="H327" s="2">
        <v>0</v>
      </c>
      <c r="K327" s="3">
        <v>55.43</v>
      </c>
      <c r="L327" s="2">
        <v>2960</v>
      </c>
    </row>
    <row r="328" spans="1:12" x14ac:dyDescent="0.2">
      <c r="A328" s="2" t="s">
        <v>491</v>
      </c>
      <c r="B328" s="2">
        <v>10</v>
      </c>
      <c r="C328" s="2">
        <v>10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K328" s="3">
        <v>109.8</v>
      </c>
      <c r="L328" s="2">
        <v>0</v>
      </c>
    </row>
    <row r="329" spans="1:12" x14ac:dyDescent="0.2">
      <c r="A329" s="2" t="s">
        <v>492</v>
      </c>
      <c r="B329" s="2">
        <v>268</v>
      </c>
      <c r="C329" s="2">
        <v>3</v>
      </c>
      <c r="D329" s="2">
        <v>265</v>
      </c>
      <c r="E329" s="2">
        <v>0</v>
      </c>
      <c r="F329" s="2">
        <v>0</v>
      </c>
      <c r="G329" s="2">
        <v>0</v>
      </c>
      <c r="H329" s="2">
        <v>0</v>
      </c>
      <c r="K329" s="3">
        <v>3208.64</v>
      </c>
      <c r="L329" s="2">
        <v>0</v>
      </c>
    </row>
    <row r="330" spans="1:12" x14ac:dyDescent="0.2">
      <c r="A330" s="2" t="s">
        <v>493</v>
      </c>
      <c r="B330" s="2">
        <v>11</v>
      </c>
      <c r="C330" s="2">
        <v>0</v>
      </c>
      <c r="D330" s="2">
        <v>11</v>
      </c>
      <c r="E330" s="2">
        <v>0</v>
      </c>
      <c r="F330" s="2">
        <v>0</v>
      </c>
      <c r="G330" s="2">
        <v>0</v>
      </c>
      <c r="H330" s="2">
        <v>0</v>
      </c>
      <c r="K330" s="3">
        <v>153.78</v>
      </c>
      <c r="L330" s="2">
        <v>0</v>
      </c>
    </row>
    <row r="331" spans="1:12" x14ac:dyDescent="0.2">
      <c r="A331" s="2" t="s">
        <v>154</v>
      </c>
      <c r="B331" s="2">
        <v>39</v>
      </c>
      <c r="C331" s="2">
        <v>1</v>
      </c>
      <c r="D331" s="2">
        <v>38</v>
      </c>
      <c r="E331" s="2">
        <v>0</v>
      </c>
      <c r="F331" s="2">
        <v>0</v>
      </c>
      <c r="G331" s="2">
        <v>0</v>
      </c>
      <c r="H331" s="2">
        <v>0</v>
      </c>
      <c r="K331" s="3">
        <v>569.24</v>
      </c>
      <c r="L331" s="2">
        <v>0</v>
      </c>
    </row>
    <row r="332" spans="1:12" x14ac:dyDescent="0.2">
      <c r="A332" s="2" t="s">
        <v>494</v>
      </c>
      <c r="B332" s="2">
        <v>1</v>
      </c>
      <c r="C332" s="2">
        <v>1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K332" s="3">
        <v>16.98</v>
      </c>
      <c r="L332" s="2">
        <v>0</v>
      </c>
    </row>
    <row r="333" spans="1:12" x14ac:dyDescent="0.2">
      <c r="A333" s="2" t="s">
        <v>495</v>
      </c>
      <c r="B333" s="2">
        <v>3</v>
      </c>
      <c r="C333" s="2">
        <v>3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K333" s="3">
        <v>56.94</v>
      </c>
      <c r="L333" s="2">
        <v>0</v>
      </c>
    </row>
    <row r="334" spans="1:12" x14ac:dyDescent="0.2">
      <c r="A334" s="2" t="s">
        <v>496</v>
      </c>
      <c r="B334" s="2">
        <v>5</v>
      </c>
      <c r="C334" s="2">
        <v>5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K334" s="3">
        <v>109.9</v>
      </c>
      <c r="L334" s="2">
        <v>0</v>
      </c>
    </row>
    <row r="335" spans="1:12" x14ac:dyDescent="0.2">
      <c r="A335" s="2" t="s">
        <v>497</v>
      </c>
      <c r="B335" s="2">
        <v>3</v>
      </c>
      <c r="C335" s="2">
        <v>3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K335" s="3">
        <v>77.94</v>
      </c>
      <c r="L335" s="2">
        <v>0</v>
      </c>
    </row>
    <row r="336" spans="1:12" x14ac:dyDescent="0.2">
      <c r="A336" s="2" t="s">
        <v>498</v>
      </c>
      <c r="B336" s="2">
        <v>1</v>
      </c>
      <c r="C336" s="2">
        <v>1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K336" s="3">
        <v>75.98</v>
      </c>
      <c r="L336" s="2">
        <v>0</v>
      </c>
    </row>
    <row r="337" spans="1:12" x14ac:dyDescent="0.2">
      <c r="A337" s="2" t="s">
        <v>500</v>
      </c>
      <c r="B337" s="2">
        <v>1</v>
      </c>
      <c r="C337" s="2">
        <v>1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K337" s="3">
        <v>149.97999999999999</v>
      </c>
      <c r="L337" s="2">
        <v>0</v>
      </c>
    </row>
    <row r="338" spans="1:12" x14ac:dyDescent="0.2">
      <c r="A338" s="2" t="s">
        <v>503</v>
      </c>
      <c r="B338" s="2">
        <v>2</v>
      </c>
      <c r="C338" s="2">
        <v>2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K338" s="3">
        <v>28.98</v>
      </c>
      <c r="L338" s="2">
        <v>2352</v>
      </c>
    </row>
    <row r="339" spans="1:12" x14ac:dyDescent="0.2">
      <c r="A339" s="2" t="s">
        <v>506</v>
      </c>
      <c r="B339" s="2">
        <v>1</v>
      </c>
      <c r="C339" s="2">
        <v>1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K339" s="3">
        <v>28.98</v>
      </c>
      <c r="L339" s="2">
        <v>2207</v>
      </c>
    </row>
    <row r="340" spans="1:12" x14ac:dyDescent="0.2">
      <c r="A340" s="2" t="s">
        <v>135</v>
      </c>
      <c r="B340" s="2">
        <v>8</v>
      </c>
      <c r="C340" s="2">
        <v>8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K340" s="3">
        <v>103.84</v>
      </c>
      <c r="L340" s="2">
        <v>1081</v>
      </c>
    </row>
    <row r="341" spans="1:12" x14ac:dyDescent="0.2">
      <c r="A341" s="2" t="s">
        <v>159</v>
      </c>
      <c r="B341" s="2">
        <v>2</v>
      </c>
      <c r="C341" s="2">
        <v>2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K341" s="3">
        <v>29.96</v>
      </c>
      <c r="L341" s="2">
        <v>648</v>
      </c>
    </row>
    <row r="342" spans="1:12" x14ac:dyDescent="0.2">
      <c r="A342" s="2" t="s">
        <v>511</v>
      </c>
      <c r="B342" s="2">
        <v>1</v>
      </c>
      <c r="C342" s="2">
        <v>1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K342" s="3">
        <v>38.979999999999997</v>
      </c>
      <c r="L342" s="2">
        <v>129</v>
      </c>
    </row>
    <row r="343" spans="1:12" x14ac:dyDescent="0.2">
      <c r="A343" s="2" t="s">
        <v>518</v>
      </c>
      <c r="B343" s="2">
        <v>3</v>
      </c>
      <c r="C343" s="2">
        <v>3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K343" s="3">
        <v>32.94</v>
      </c>
      <c r="L343" s="2">
        <v>5053</v>
      </c>
    </row>
    <row r="344" spans="1:12" x14ac:dyDescent="0.2">
      <c r="A344" s="2" t="s">
        <v>298</v>
      </c>
      <c r="B344" s="2">
        <v>1</v>
      </c>
      <c r="C344" s="2">
        <v>1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K344" s="3">
        <v>54.98</v>
      </c>
      <c r="L344" s="2">
        <v>4154</v>
      </c>
    </row>
    <row r="345" spans="1:12" x14ac:dyDescent="0.2">
      <c r="A345" s="2" t="s">
        <v>520</v>
      </c>
      <c r="B345" s="2">
        <v>1</v>
      </c>
      <c r="C345" s="2">
        <v>1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K345" s="3">
        <v>91.98</v>
      </c>
      <c r="L345" s="2">
        <v>2492</v>
      </c>
    </row>
    <row r="346" spans="1:12" x14ac:dyDescent="0.2">
      <c r="A346" s="2" t="s">
        <v>530</v>
      </c>
      <c r="B346" s="2">
        <v>1</v>
      </c>
      <c r="C346" s="2">
        <v>1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K346" s="3">
        <v>302.98</v>
      </c>
      <c r="L346" s="2">
        <v>67</v>
      </c>
    </row>
    <row r="347" spans="1:12" x14ac:dyDescent="0.2">
      <c r="A347" s="2" t="s">
        <v>554</v>
      </c>
      <c r="B347" s="2">
        <v>1</v>
      </c>
      <c r="C347" s="2">
        <v>1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K347" s="3">
        <v>43.98</v>
      </c>
      <c r="L347" s="2">
        <v>238</v>
      </c>
    </row>
    <row r="348" spans="1:12" x14ac:dyDescent="0.2">
      <c r="A348" s="2" t="s">
        <v>294</v>
      </c>
      <c r="B348" s="2">
        <v>1</v>
      </c>
      <c r="C348" s="2">
        <v>1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K348" s="3">
        <v>49.98</v>
      </c>
      <c r="L348" s="2">
        <v>190</v>
      </c>
    </row>
    <row r="349" spans="1:12" x14ac:dyDescent="0.2">
      <c r="A349" s="2" t="s">
        <v>535</v>
      </c>
      <c r="B349" s="2">
        <v>1</v>
      </c>
      <c r="C349" s="2">
        <v>1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K349" s="3">
        <v>19.98</v>
      </c>
      <c r="L349" s="2">
        <v>135</v>
      </c>
    </row>
    <row r="350" spans="1:12" x14ac:dyDescent="0.2">
      <c r="A350" s="2" t="s">
        <v>536</v>
      </c>
      <c r="B350" s="2">
        <v>1</v>
      </c>
      <c r="C350" s="2">
        <v>1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K350" s="3">
        <v>38.979999999999997</v>
      </c>
      <c r="L350" s="2">
        <v>50</v>
      </c>
    </row>
    <row r="351" spans="1:12" x14ac:dyDescent="0.2">
      <c r="A351" s="2" t="s">
        <v>539</v>
      </c>
      <c r="B351" s="2">
        <v>1</v>
      </c>
      <c r="C351" s="2">
        <v>1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K351" s="3">
        <v>22.98</v>
      </c>
      <c r="L351" s="2">
        <v>2</v>
      </c>
    </row>
    <row r="352" spans="1:12" x14ac:dyDescent="0.2">
      <c r="A352" s="2" t="s">
        <v>235</v>
      </c>
      <c r="B352" s="2">
        <v>2</v>
      </c>
      <c r="C352" s="2">
        <v>0</v>
      </c>
      <c r="D352" s="2">
        <v>2</v>
      </c>
      <c r="E352" s="2">
        <v>0</v>
      </c>
      <c r="F352" s="2">
        <v>0</v>
      </c>
      <c r="G352" s="2">
        <v>0</v>
      </c>
      <c r="H352" s="2">
        <v>0</v>
      </c>
      <c r="K352" s="3">
        <v>47.96</v>
      </c>
      <c r="L352" s="2">
        <v>2</v>
      </c>
    </row>
    <row r="353" spans="1:12" x14ac:dyDescent="0.2">
      <c r="A353" s="2" t="s">
        <v>555</v>
      </c>
      <c r="B353" s="2">
        <v>1</v>
      </c>
      <c r="C353" s="2">
        <v>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K353" s="3">
        <v>69.98</v>
      </c>
      <c r="L353" s="2">
        <v>0</v>
      </c>
    </row>
    <row r="354" spans="1:12" x14ac:dyDescent="0.2">
      <c r="A354" s="2" t="s">
        <v>542</v>
      </c>
      <c r="B354" s="2">
        <v>13</v>
      </c>
      <c r="C354" s="2">
        <v>13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K354" s="3">
        <v>571.74</v>
      </c>
      <c r="L354" s="2">
        <v>1</v>
      </c>
    </row>
    <row r="355" spans="1:12" x14ac:dyDescent="0.2">
      <c r="A355" s="2" t="s">
        <v>75</v>
      </c>
      <c r="B355" s="2">
        <v>6</v>
      </c>
      <c r="C355" s="2">
        <v>6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K355" s="3">
        <v>53.88</v>
      </c>
      <c r="L355" s="2">
        <v>14086</v>
      </c>
    </row>
    <row r="356" spans="1:12" x14ac:dyDescent="0.2">
      <c r="A356" s="2" t="s">
        <v>90</v>
      </c>
      <c r="B356" s="2">
        <v>5</v>
      </c>
      <c r="C356" s="2">
        <v>5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K356" s="3">
        <v>49.9</v>
      </c>
      <c r="L356" s="2">
        <v>7043</v>
      </c>
    </row>
    <row r="357" spans="1:12" x14ac:dyDescent="0.2">
      <c r="A357" s="2" t="s">
        <v>122</v>
      </c>
      <c r="B357" s="2">
        <v>13</v>
      </c>
      <c r="C357" s="2">
        <v>13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K357" s="3">
        <v>155.74</v>
      </c>
      <c r="L357" s="2">
        <v>3521</v>
      </c>
    </row>
    <row r="358" spans="1:12" x14ac:dyDescent="0.2">
      <c r="A358" s="2" t="s">
        <v>144</v>
      </c>
      <c r="B358" s="2">
        <v>3</v>
      </c>
      <c r="C358" s="2">
        <v>3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K358" s="3">
        <v>41.94</v>
      </c>
      <c r="L358" s="2">
        <v>2817</v>
      </c>
    </row>
    <row r="359" spans="1:12" x14ac:dyDescent="0.2">
      <c r="A359" s="2" t="s">
        <v>158</v>
      </c>
      <c r="B359" s="2">
        <v>3</v>
      </c>
      <c r="C359" s="2">
        <v>3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K359" s="3">
        <v>44.94</v>
      </c>
      <c r="L359" s="2">
        <v>2381</v>
      </c>
    </row>
    <row r="360" spans="1:12" x14ac:dyDescent="0.2">
      <c r="A360" s="2" t="s">
        <v>296</v>
      </c>
      <c r="B360" s="2">
        <v>6</v>
      </c>
      <c r="C360" s="2">
        <v>6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K360" s="3">
        <v>311.88</v>
      </c>
      <c r="L360" s="2">
        <v>500</v>
      </c>
    </row>
    <row r="361" spans="1:12" x14ac:dyDescent="0.2">
      <c r="A361" s="2" t="s">
        <v>303</v>
      </c>
      <c r="B361" s="2">
        <v>1</v>
      </c>
      <c r="C361" s="2">
        <v>1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K361" s="3">
        <v>74.98</v>
      </c>
      <c r="L361" s="2">
        <v>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E25D-A1F4-4F2C-9873-6E813E845C0B}">
  <dimension ref="A1:O364"/>
  <sheetViews>
    <sheetView workbookViewId="0">
      <selection activeCell="I1" sqref="I1:J1048576"/>
    </sheetView>
  </sheetViews>
  <sheetFormatPr defaultRowHeight="11.25" x14ac:dyDescent="0.2"/>
  <cols>
    <col min="1" max="1" width="13.28515625" style="2" customWidth="1"/>
    <col min="2" max="8" width="8.140625" style="2" bestFit="1" customWidth="1"/>
    <col min="9" max="10" width="9.140625" style="2"/>
    <col min="11" max="11" width="10.85546875" style="2" bestFit="1" customWidth="1"/>
    <col min="12" max="12" width="8.140625" style="2" bestFit="1" customWidth="1"/>
    <col min="13" max="16384" width="9.1406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 t="s">
        <v>8</v>
      </c>
      <c r="L1" s="1" t="s">
        <v>9</v>
      </c>
      <c r="O1" s="4">
        <v>45078</v>
      </c>
    </row>
    <row r="2" spans="1:15" x14ac:dyDescent="0.2">
      <c r="A2" s="2" t="s">
        <v>309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K2" s="3">
        <v>9.98</v>
      </c>
      <c r="L2" s="2">
        <v>6486</v>
      </c>
    </row>
    <row r="3" spans="1:15" x14ac:dyDescent="0.2">
      <c r="A3" s="2" t="s">
        <v>48</v>
      </c>
      <c r="B3" s="2">
        <v>56</v>
      </c>
      <c r="C3" s="2">
        <v>53</v>
      </c>
      <c r="D3" s="2">
        <v>3</v>
      </c>
      <c r="E3" s="2">
        <v>0</v>
      </c>
      <c r="F3" s="2">
        <v>0</v>
      </c>
      <c r="G3" s="2">
        <v>0</v>
      </c>
      <c r="H3" s="2">
        <v>0</v>
      </c>
      <c r="K3" s="3">
        <v>337.52</v>
      </c>
      <c r="L3" s="2">
        <v>4450</v>
      </c>
    </row>
    <row r="4" spans="1:15" x14ac:dyDescent="0.2">
      <c r="A4" s="2" t="s">
        <v>54</v>
      </c>
      <c r="B4" s="2">
        <v>31</v>
      </c>
      <c r="C4" s="2">
        <v>6</v>
      </c>
      <c r="D4" s="2">
        <v>25</v>
      </c>
      <c r="E4" s="2">
        <v>0</v>
      </c>
      <c r="F4" s="2">
        <v>0</v>
      </c>
      <c r="G4" s="2">
        <v>0</v>
      </c>
      <c r="H4" s="2">
        <v>0</v>
      </c>
      <c r="K4" s="3">
        <v>218.13</v>
      </c>
      <c r="L4" s="2">
        <v>1223</v>
      </c>
    </row>
    <row r="5" spans="1:15" x14ac:dyDescent="0.2">
      <c r="A5" s="2" t="s">
        <v>59</v>
      </c>
      <c r="B5" s="2">
        <v>4</v>
      </c>
      <c r="C5" s="2">
        <v>0</v>
      </c>
      <c r="D5" s="2">
        <v>4</v>
      </c>
      <c r="E5" s="2">
        <v>0</v>
      </c>
      <c r="F5" s="2">
        <v>0</v>
      </c>
      <c r="G5" s="2">
        <v>0</v>
      </c>
      <c r="H5" s="2">
        <v>0</v>
      </c>
      <c r="K5" s="3">
        <v>31.92</v>
      </c>
      <c r="L5" s="2">
        <v>1390</v>
      </c>
    </row>
    <row r="6" spans="1:15" x14ac:dyDescent="0.2">
      <c r="A6" s="2" t="s">
        <v>177</v>
      </c>
      <c r="B6" s="2">
        <v>40</v>
      </c>
      <c r="C6" s="2">
        <v>14</v>
      </c>
      <c r="D6" s="2">
        <v>26</v>
      </c>
      <c r="E6" s="2">
        <v>0</v>
      </c>
      <c r="F6" s="2">
        <v>0</v>
      </c>
      <c r="G6" s="2">
        <v>0</v>
      </c>
      <c r="H6" s="2">
        <v>0</v>
      </c>
      <c r="K6" s="3">
        <v>639.20000000000005</v>
      </c>
      <c r="L6" s="2">
        <v>1409</v>
      </c>
    </row>
    <row r="7" spans="1:15" x14ac:dyDescent="0.2">
      <c r="A7" s="2" t="s">
        <v>314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K7" s="3">
        <v>0</v>
      </c>
      <c r="L7" s="2">
        <v>1132</v>
      </c>
    </row>
    <row r="8" spans="1:15" x14ac:dyDescent="0.2">
      <c r="A8" s="2" t="s">
        <v>67</v>
      </c>
      <c r="B8" s="2">
        <v>58</v>
      </c>
      <c r="C8" s="2">
        <v>35</v>
      </c>
      <c r="D8" s="2">
        <v>23</v>
      </c>
      <c r="E8" s="2">
        <v>0</v>
      </c>
      <c r="F8" s="2">
        <v>0</v>
      </c>
      <c r="G8" s="2">
        <v>0</v>
      </c>
      <c r="H8" s="2">
        <v>0</v>
      </c>
      <c r="K8" s="3">
        <v>459.07</v>
      </c>
      <c r="L8" s="2">
        <v>10305</v>
      </c>
    </row>
    <row r="9" spans="1:15" x14ac:dyDescent="0.2">
      <c r="A9" s="2" t="s">
        <v>50</v>
      </c>
      <c r="B9" s="2">
        <v>5</v>
      </c>
      <c r="C9" s="2">
        <v>4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K9" s="3">
        <v>39.9</v>
      </c>
      <c r="L9" s="2">
        <v>8059</v>
      </c>
    </row>
    <row r="10" spans="1:15" x14ac:dyDescent="0.2">
      <c r="A10" s="2" t="s">
        <v>70</v>
      </c>
      <c r="B10" s="2">
        <v>4</v>
      </c>
      <c r="C10" s="2">
        <v>0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K10" s="3">
        <v>35.92</v>
      </c>
      <c r="L10" s="2">
        <v>12766</v>
      </c>
    </row>
    <row r="11" spans="1:15" x14ac:dyDescent="0.2">
      <c r="A11" s="2" t="s">
        <v>176</v>
      </c>
      <c r="B11" s="2">
        <v>19</v>
      </c>
      <c r="C11" s="2">
        <v>11</v>
      </c>
      <c r="D11" s="2">
        <v>8</v>
      </c>
      <c r="E11" s="2">
        <v>0</v>
      </c>
      <c r="F11" s="2">
        <v>0</v>
      </c>
      <c r="G11" s="2">
        <v>0</v>
      </c>
      <c r="H11" s="2">
        <v>0</v>
      </c>
      <c r="K11" s="3">
        <v>252.35</v>
      </c>
      <c r="L11" s="2">
        <v>2444</v>
      </c>
    </row>
    <row r="12" spans="1:15" x14ac:dyDescent="0.2">
      <c r="A12" s="2" t="s">
        <v>120</v>
      </c>
      <c r="B12" s="2">
        <v>2</v>
      </c>
      <c r="C12" s="2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K12" s="3">
        <v>13.96</v>
      </c>
      <c r="L12" s="2">
        <v>2531</v>
      </c>
    </row>
    <row r="13" spans="1:15" x14ac:dyDescent="0.2">
      <c r="A13" s="2" t="s">
        <v>121</v>
      </c>
      <c r="B13" s="2">
        <v>12</v>
      </c>
      <c r="C13" s="2">
        <v>2</v>
      </c>
      <c r="D13" s="2">
        <v>10</v>
      </c>
      <c r="E13" s="2">
        <v>0</v>
      </c>
      <c r="F13" s="2">
        <v>0</v>
      </c>
      <c r="G13" s="2">
        <v>0</v>
      </c>
      <c r="H13" s="2">
        <v>0</v>
      </c>
      <c r="K13" s="3">
        <v>139.76</v>
      </c>
      <c r="L13" s="2">
        <v>49856</v>
      </c>
    </row>
    <row r="14" spans="1:15" x14ac:dyDescent="0.2">
      <c r="A14" s="2" t="s">
        <v>316</v>
      </c>
      <c r="B14" s="2">
        <v>2</v>
      </c>
      <c r="C14" s="2">
        <v>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K14" s="3">
        <v>11.96</v>
      </c>
      <c r="L14" s="2">
        <v>17441</v>
      </c>
    </row>
    <row r="15" spans="1:15" x14ac:dyDescent="0.2">
      <c r="A15" s="2" t="s">
        <v>317</v>
      </c>
      <c r="B15" s="2">
        <v>3</v>
      </c>
      <c r="C15" s="2">
        <v>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K15" s="3">
        <v>41.94</v>
      </c>
      <c r="L15" s="2">
        <v>1345</v>
      </c>
    </row>
    <row r="16" spans="1:15" x14ac:dyDescent="0.2">
      <c r="A16" s="2" t="s">
        <v>318</v>
      </c>
      <c r="B16" s="2">
        <v>2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K16" s="3">
        <v>19.96</v>
      </c>
      <c r="L16" s="2">
        <v>1331</v>
      </c>
    </row>
    <row r="17" spans="1:12" x14ac:dyDescent="0.2">
      <c r="A17" s="2" t="s">
        <v>319</v>
      </c>
      <c r="B17" s="2">
        <v>9</v>
      </c>
      <c r="C17" s="2">
        <v>8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K17" s="3">
        <v>89.82</v>
      </c>
      <c r="L17" s="2">
        <v>318</v>
      </c>
    </row>
    <row r="18" spans="1:12" x14ac:dyDescent="0.2">
      <c r="A18" s="2" t="s">
        <v>73</v>
      </c>
      <c r="B18" s="2">
        <v>45</v>
      </c>
      <c r="C18" s="2">
        <v>40</v>
      </c>
      <c r="D18" s="2">
        <v>5</v>
      </c>
      <c r="E18" s="2">
        <v>0</v>
      </c>
      <c r="F18" s="2">
        <v>0</v>
      </c>
      <c r="G18" s="2">
        <v>0</v>
      </c>
      <c r="H18" s="2">
        <v>0</v>
      </c>
      <c r="K18" s="3">
        <v>404.1</v>
      </c>
      <c r="L18" s="2">
        <v>34881</v>
      </c>
    </row>
    <row r="19" spans="1:12" x14ac:dyDescent="0.2">
      <c r="A19" s="2" t="s">
        <v>124</v>
      </c>
      <c r="B19" s="2">
        <v>15</v>
      </c>
      <c r="C19" s="2">
        <v>10</v>
      </c>
      <c r="D19" s="2">
        <v>5</v>
      </c>
      <c r="E19" s="2">
        <v>0</v>
      </c>
      <c r="F19" s="2">
        <v>0</v>
      </c>
      <c r="G19" s="2">
        <v>0</v>
      </c>
      <c r="H19" s="2">
        <v>0</v>
      </c>
      <c r="K19" s="3">
        <v>185.7</v>
      </c>
      <c r="L19" s="2">
        <v>1827</v>
      </c>
    </row>
    <row r="20" spans="1:12" x14ac:dyDescent="0.2">
      <c r="A20" s="2" t="s">
        <v>166</v>
      </c>
      <c r="B20" s="2">
        <v>11</v>
      </c>
      <c r="C20" s="2">
        <v>0</v>
      </c>
      <c r="D20" s="2">
        <v>11</v>
      </c>
      <c r="E20" s="2">
        <v>0</v>
      </c>
      <c r="F20" s="2">
        <v>0</v>
      </c>
      <c r="G20" s="2">
        <v>0</v>
      </c>
      <c r="H20" s="2">
        <v>0</v>
      </c>
      <c r="K20" s="3">
        <v>175.73</v>
      </c>
      <c r="L20" s="2">
        <v>4246</v>
      </c>
    </row>
    <row r="21" spans="1:12" x14ac:dyDescent="0.2">
      <c r="A21" s="2" t="s">
        <v>87</v>
      </c>
      <c r="B21" s="2">
        <v>9</v>
      </c>
      <c r="C21" s="2">
        <v>0</v>
      </c>
      <c r="D21" s="2">
        <v>9</v>
      </c>
      <c r="E21" s="2">
        <v>0</v>
      </c>
      <c r="F21" s="2">
        <v>0</v>
      </c>
      <c r="G21" s="2">
        <v>0</v>
      </c>
      <c r="H21" s="2">
        <v>0</v>
      </c>
      <c r="K21" s="3">
        <v>89.82</v>
      </c>
      <c r="L21" s="2">
        <v>2867</v>
      </c>
    </row>
    <row r="22" spans="1:12" x14ac:dyDescent="0.2">
      <c r="A22" s="2" t="s">
        <v>140</v>
      </c>
      <c r="B22" s="2">
        <v>11</v>
      </c>
      <c r="C22" s="2">
        <v>2</v>
      </c>
      <c r="D22" s="2">
        <v>9</v>
      </c>
      <c r="E22" s="2">
        <v>0</v>
      </c>
      <c r="F22" s="2">
        <v>0</v>
      </c>
      <c r="G22" s="2">
        <v>0</v>
      </c>
      <c r="H22" s="2">
        <v>0</v>
      </c>
      <c r="K22" s="3">
        <v>150.13</v>
      </c>
      <c r="L22" s="2">
        <v>1847</v>
      </c>
    </row>
    <row r="23" spans="1:12" x14ac:dyDescent="0.2">
      <c r="A23" s="2" t="s">
        <v>131</v>
      </c>
      <c r="B23" s="2">
        <v>129</v>
      </c>
      <c r="C23" s="2">
        <v>12</v>
      </c>
      <c r="D23" s="2">
        <v>117</v>
      </c>
      <c r="E23" s="2">
        <v>0</v>
      </c>
      <c r="F23" s="2">
        <v>0</v>
      </c>
      <c r="G23" s="2">
        <v>0</v>
      </c>
      <c r="H23" s="2">
        <v>0</v>
      </c>
      <c r="K23" s="3">
        <v>1285.58</v>
      </c>
      <c r="L23" s="2">
        <v>279</v>
      </c>
    </row>
    <row r="24" spans="1:12" x14ac:dyDescent="0.2">
      <c r="A24" s="2" t="s">
        <v>116</v>
      </c>
      <c r="B24" s="2">
        <v>84</v>
      </c>
      <c r="C24" s="2">
        <v>11</v>
      </c>
      <c r="D24" s="2">
        <v>73</v>
      </c>
      <c r="E24" s="2">
        <v>0</v>
      </c>
      <c r="F24" s="2">
        <v>0</v>
      </c>
      <c r="G24" s="2">
        <v>0</v>
      </c>
      <c r="H24" s="2">
        <v>0</v>
      </c>
      <c r="K24" s="3">
        <v>795.79</v>
      </c>
      <c r="L24" s="2">
        <v>3739</v>
      </c>
    </row>
    <row r="25" spans="1:12" x14ac:dyDescent="0.2">
      <c r="A25" s="2" t="s">
        <v>142</v>
      </c>
      <c r="B25" s="2">
        <v>59</v>
      </c>
      <c r="C25" s="2">
        <v>7</v>
      </c>
      <c r="D25" s="2">
        <v>52</v>
      </c>
      <c r="E25" s="2">
        <v>0</v>
      </c>
      <c r="F25" s="2">
        <v>0</v>
      </c>
      <c r="G25" s="2">
        <v>0</v>
      </c>
      <c r="H25" s="2">
        <v>0</v>
      </c>
      <c r="K25" s="3">
        <v>655.9</v>
      </c>
      <c r="L25" s="2">
        <v>1877</v>
      </c>
    </row>
    <row r="26" spans="1:12" x14ac:dyDescent="0.2">
      <c r="A26" s="2" t="s">
        <v>218</v>
      </c>
      <c r="B26" s="2">
        <v>69</v>
      </c>
      <c r="C26" s="2">
        <v>5</v>
      </c>
      <c r="D26" s="2">
        <v>64</v>
      </c>
      <c r="E26" s="2">
        <v>0</v>
      </c>
      <c r="F26" s="2">
        <v>0</v>
      </c>
      <c r="G26" s="2">
        <v>0</v>
      </c>
      <c r="H26" s="2">
        <v>0</v>
      </c>
      <c r="K26" s="3">
        <v>1033.3900000000001</v>
      </c>
      <c r="L26" s="2">
        <v>783</v>
      </c>
    </row>
    <row r="27" spans="1:12" x14ac:dyDescent="0.2">
      <c r="A27" s="2" t="s">
        <v>191</v>
      </c>
      <c r="B27" s="2">
        <v>66</v>
      </c>
      <c r="C27" s="2">
        <v>8</v>
      </c>
      <c r="D27" s="2">
        <v>58</v>
      </c>
      <c r="E27" s="2">
        <v>0</v>
      </c>
      <c r="F27" s="2">
        <v>0</v>
      </c>
      <c r="G27" s="2">
        <v>0</v>
      </c>
      <c r="H27" s="2">
        <v>0</v>
      </c>
      <c r="K27" s="3">
        <v>1244.8</v>
      </c>
      <c r="L27" s="2">
        <v>551</v>
      </c>
    </row>
    <row r="28" spans="1:12" x14ac:dyDescent="0.2">
      <c r="A28" s="2" t="s">
        <v>98</v>
      </c>
      <c r="B28" s="2">
        <v>18</v>
      </c>
      <c r="C28" s="2">
        <v>5</v>
      </c>
      <c r="D28" s="2">
        <v>13</v>
      </c>
      <c r="E28" s="2">
        <v>0</v>
      </c>
      <c r="F28" s="2">
        <v>0</v>
      </c>
      <c r="G28" s="2">
        <v>0</v>
      </c>
      <c r="H28" s="2">
        <v>0</v>
      </c>
      <c r="K28" s="3">
        <v>130.6</v>
      </c>
      <c r="L28" s="2">
        <v>3015</v>
      </c>
    </row>
    <row r="29" spans="1:12" x14ac:dyDescent="0.2">
      <c r="A29" s="2" t="s">
        <v>149</v>
      </c>
      <c r="B29" s="2">
        <v>51</v>
      </c>
      <c r="C29" s="2">
        <v>31</v>
      </c>
      <c r="D29" s="2">
        <v>20</v>
      </c>
      <c r="E29" s="2">
        <v>0</v>
      </c>
      <c r="F29" s="2">
        <v>0</v>
      </c>
      <c r="G29" s="2">
        <v>0</v>
      </c>
      <c r="H29" s="2">
        <v>0</v>
      </c>
      <c r="K29" s="3">
        <v>718.98</v>
      </c>
      <c r="L29" s="2">
        <v>3628</v>
      </c>
    </row>
    <row r="30" spans="1:12" x14ac:dyDescent="0.2">
      <c r="A30" s="2" t="s">
        <v>170</v>
      </c>
      <c r="B30" s="2">
        <v>19</v>
      </c>
      <c r="C30" s="2">
        <v>0</v>
      </c>
      <c r="D30" s="2">
        <v>19</v>
      </c>
      <c r="E30" s="2">
        <v>0</v>
      </c>
      <c r="F30" s="2">
        <v>0</v>
      </c>
      <c r="G30" s="2">
        <v>0</v>
      </c>
      <c r="H30" s="2">
        <v>0</v>
      </c>
      <c r="K30" s="3">
        <v>303.62</v>
      </c>
      <c r="L30" s="2">
        <v>1762</v>
      </c>
    </row>
    <row r="31" spans="1:12" x14ac:dyDescent="0.2">
      <c r="A31" s="2" t="s">
        <v>150</v>
      </c>
      <c r="B31" s="2">
        <v>104</v>
      </c>
      <c r="C31" s="2">
        <v>35</v>
      </c>
      <c r="D31" s="2">
        <v>69</v>
      </c>
      <c r="E31" s="2">
        <v>0</v>
      </c>
      <c r="F31" s="2">
        <v>0</v>
      </c>
      <c r="G31" s="2">
        <v>0</v>
      </c>
      <c r="H31" s="2">
        <v>0</v>
      </c>
      <c r="K31" s="3">
        <v>1257.3699999999999</v>
      </c>
      <c r="L31" s="2">
        <v>7802</v>
      </c>
    </row>
    <row r="32" spans="1:12" x14ac:dyDescent="0.2">
      <c r="A32" s="2" t="s">
        <v>138</v>
      </c>
      <c r="B32" s="2">
        <v>139</v>
      </c>
      <c r="C32" s="2">
        <v>20</v>
      </c>
      <c r="D32" s="2">
        <v>119</v>
      </c>
      <c r="E32" s="2">
        <v>0</v>
      </c>
      <c r="F32" s="2">
        <v>0</v>
      </c>
      <c r="G32" s="2">
        <v>0</v>
      </c>
      <c r="H32" s="2">
        <v>0</v>
      </c>
      <c r="K32" s="3">
        <v>1891.73</v>
      </c>
      <c r="L32" s="2">
        <v>198</v>
      </c>
    </row>
    <row r="33" spans="1:12" x14ac:dyDescent="0.2">
      <c r="A33" s="2" t="s">
        <v>83</v>
      </c>
      <c r="B33" s="2">
        <v>91</v>
      </c>
      <c r="C33" s="2">
        <v>4</v>
      </c>
      <c r="D33" s="2">
        <v>87</v>
      </c>
      <c r="E33" s="2">
        <v>0</v>
      </c>
      <c r="F33" s="2">
        <v>0</v>
      </c>
      <c r="G33" s="2">
        <v>0</v>
      </c>
      <c r="H33" s="2">
        <v>0</v>
      </c>
      <c r="K33" s="3">
        <v>922.74</v>
      </c>
      <c r="L33" s="2">
        <v>4763</v>
      </c>
    </row>
    <row r="34" spans="1:12" x14ac:dyDescent="0.2">
      <c r="A34" s="2" t="s">
        <v>163</v>
      </c>
      <c r="B34" s="2">
        <v>24</v>
      </c>
      <c r="C34" s="2">
        <v>1</v>
      </c>
      <c r="D34" s="2">
        <v>23</v>
      </c>
      <c r="E34" s="2">
        <v>0</v>
      </c>
      <c r="F34" s="2">
        <v>0</v>
      </c>
      <c r="G34" s="2">
        <v>0</v>
      </c>
      <c r="H34" s="2">
        <v>0</v>
      </c>
      <c r="K34" s="3">
        <v>383.52</v>
      </c>
      <c r="L34" s="2">
        <v>1746</v>
      </c>
    </row>
    <row r="35" spans="1:12" x14ac:dyDescent="0.2">
      <c r="A35" s="2" t="s">
        <v>53</v>
      </c>
      <c r="B35" s="2">
        <v>87</v>
      </c>
      <c r="C35" s="2">
        <v>37</v>
      </c>
      <c r="D35" s="2">
        <v>50</v>
      </c>
      <c r="E35" s="2">
        <v>0</v>
      </c>
      <c r="F35" s="2">
        <v>0</v>
      </c>
      <c r="G35" s="2">
        <v>0</v>
      </c>
      <c r="H35" s="2">
        <v>0</v>
      </c>
      <c r="K35" s="3">
        <v>660.28</v>
      </c>
      <c r="L35" s="2">
        <v>3811</v>
      </c>
    </row>
    <row r="36" spans="1:12" x14ac:dyDescent="0.2">
      <c r="A36" s="2" t="s">
        <v>100</v>
      </c>
      <c r="B36" s="2">
        <v>120</v>
      </c>
      <c r="C36" s="2">
        <v>37</v>
      </c>
      <c r="D36" s="2">
        <v>83</v>
      </c>
      <c r="E36" s="2">
        <v>0</v>
      </c>
      <c r="F36" s="2">
        <v>0</v>
      </c>
      <c r="G36" s="2">
        <v>0</v>
      </c>
      <c r="H36" s="2">
        <v>0</v>
      </c>
      <c r="K36" s="3">
        <v>1306.6600000000001</v>
      </c>
      <c r="L36" s="2">
        <v>4695</v>
      </c>
    </row>
    <row r="37" spans="1:12" x14ac:dyDescent="0.2">
      <c r="A37" s="2" t="s">
        <v>273</v>
      </c>
      <c r="B37" s="2">
        <v>26</v>
      </c>
      <c r="C37" s="2">
        <v>7</v>
      </c>
      <c r="D37" s="2">
        <v>19</v>
      </c>
      <c r="E37" s="2">
        <v>0</v>
      </c>
      <c r="F37" s="2">
        <v>0</v>
      </c>
      <c r="G37" s="2">
        <v>0</v>
      </c>
      <c r="H37" s="2">
        <v>0</v>
      </c>
      <c r="K37" s="3">
        <v>913.66</v>
      </c>
      <c r="L37" s="2">
        <v>485</v>
      </c>
    </row>
    <row r="38" spans="1:12" x14ac:dyDescent="0.2">
      <c r="A38" s="2" t="s">
        <v>41</v>
      </c>
      <c r="B38" s="2">
        <v>70</v>
      </c>
      <c r="C38" s="2">
        <v>29</v>
      </c>
      <c r="D38" s="2">
        <v>41</v>
      </c>
      <c r="E38" s="2">
        <v>0</v>
      </c>
      <c r="F38" s="2">
        <v>0</v>
      </c>
      <c r="G38" s="2">
        <v>0</v>
      </c>
      <c r="H38" s="2">
        <v>0</v>
      </c>
      <c r="K38" s="3">
        <v>472.6</v>
      </c>
      <c r="L38" s="2">
        <v>1687</v>
      </c>
    </row>
    <row r="39" spans="1:12" x14ac:dyDescent="0.2">
      <c r="A39" s="2" t="s">
        <v>105</v>
      </c>
      <c r="B39" s="2">
        <v>47</v>
      </c>
      <c r="C39" s="2">
        <v>25</v>
      </c>
      <c r="D39" s="2">
        <v>22</v>
      </c>
      <c r="E39" s="2">
        <v>0</v>
      </c>
      <c r="F39" s="2">
        <v>0</v>
      </c>
      <c r="G39" s="2">
        <v>0</v>
      </c>
      <c r="H39" s="2">
        <v>0</v>
      </c>
      <c r="K39" s="3">
        <v>522.44000000000005</v>
      </c>
      <c r="L39" s="2">
        <v>6622</v>
      </c>
    </row>
    <row r="40" spans="1:12" x14ac:dyDescent="0.2">
      <c r="A40" s="2" t="s">
        <v>323</v>
      </c>
      <c r="B40" s="2">
        <v>2</v>
      </c>
      <c r="C40" s="2">
        <v>2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K40" s="3">
        <v>19.96</v>
      </c>
      <c r="L40" s="2">
        <v>8001</v>
      </c>
    </row>
    <row r="41" spans="1:12" x14ac:dyDescent="0.2">
      <c r="A41" s="2" t="s">
        <v>175</v>
      </c>
      <c r="B41" s="2">
        <v>22</v>
      </c>
      <c r="C41" s="2">
        <v>5</v>
      </c>
      <c r="D41" s="2">
        <v>17</v>
      </c>
      <c r="E41" s="2">
        <v>0</v>
      </c>
      <c r="F41" s="2">
        <v>0</v>
      </c>
      <c r="G41" s="2">
        <v>0</v>
      </c>
      <c r="H41" s="2">
        <v>0</v>
      </c>
      <c r="K41" s="3">
        <v>310.58</v>
      </c>
      <c r="L41" s="2">
        <v>3668</v>
      </c>
    </row>
    <row r="42" spans="1:12" x14ac:dyDescent="0.2">
      <c r="A42" s="2" t="s">
        <v>325</v>
      </c>
      <c r="B42" s="2">
        <v>1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K42" s="3">
        <v>10.98</v>
      </c>
      <c r="L42" s="2">
        <v>14813</v>
      </c>
    </row>
    <row r="43" spans="1:12" x14ac:dyDescent="0.2">
      <c r="A43" s="2" t="s">
        <v>78</v>
      </c>
      <c r="B43" s="2">
        <v>5</v>
      </c>
      <c r="C43" s="2">
        <v>1</v>
      </c>
      <c r="D43" s="2">
        <v>4</v>
      </c>
      <c r="E43" s="2">
        <v>0</v>
      </c>
      <c r="F43" s="2">
        <v>0</v>
      </c>
      <c r="G43" s="2">
        <v>0</v>
      </c>
      <c r="H43" s="2">
        <v>0</v>
      </c>
      <c r="K43" s="3">
        <v>44.1</v>
      </c>
      <c r="L43" s="2">
        <v>3877</v>
      </c>
    </row>
    <row r="44" spans="1:12" x14ac:dyDescent="0.2">
      <c r="A44" s="2" t="s">
        <v>79</v>
      </c>
      <c r="B44" s="2">
        <v>8</v>
      </c>
      <c r="C44" s="2">
        <v>3</v>
      </c>
      <c r="D44" s="2">
        <v>5</v>
      </c>
      <c r="E44" s="2">
        <v>0</v>
      </c>
      <c r="F44" s="2">
        <v>0</v>
      </c>
      <c r="G44" s="2">
        <v>0</v>
      </c>
      <c r="H44" s="2">
        <v>0</v>
      </c>
      <c r="K44" s="3">
        <v>59.74</v>
      </c>
      <c r="L44" s="2">
        <v>9864</v>
      </c>
    </row>
    <row r="45" spans="1:12" x14ac:dyDescent="0.2">
      <c r="A45" s="2" t="s">
        <v>92</v>
      </c>
      <c r="B45" s="2">
        <v>14</v>
      </c>
      <c r="C45" s="2">
        <v>9</v>
      </c>
      <c r="D45" s="2">
        <v>5</v>
      </c>
      <c r="E45" s="2">
        <v>0</v>
      </c>
      <c r="F45" s="2">
        <v>0</v>
      </c>
      <c r="G45" s="2">
        <v>0</v>
      </c>
      <c r="H45" s="2">
        <v>0</v>
      </c>
      <c r="K45" s="3">
        <v>140.72</v>
      </c>
      <c r="L45" s="2">
        <v>2274</v>
      </c>
    </row>
    <row r="46" spans="1:12" x14ac:dyDescent="0.2">
      <c r="A46" s="2" t="s">
        <v>84</v>
      </c>
      <c r="B46" s="2">
        <v>77</v>
      </c>
      <c r="C46" s="2">
        <v>13</v>
      </c>
      <c r="D46" s="2">
        <v>64</v>
      </c>
      <c r="E46" s="2">
        <v>0</v>
      </c>
      <c r="F46" s="2">
        <v>0</v>
      </c>
      <c r="G46" s="2">
        <v>0</v>
      </c>
      <c r="H46" s="2">
        <v>0</v>
      </c>
      <c r="K46" s="3">
        <v>764.46</v>
      </c>
      <c r="L46" s="2">
        <v>22546</v>
      </c>
    </row>
    <row r="47" spans="1:12" x14ac:dyDescent="0.2">
      <c r="A47" s="2" t="s">
        <v>272</v>
      </c>
      <c r="B47" s="2">
        <v>25</v>
      </c>
      <c r="C47" s="2">
        <v>5</v>
      </c>
      <c r="D47" s="2">
        <v>20</v>
      </c>
      <c r="E47" s="2">
        <v>0</v>
      </c>
      <c r="F47" s="2">
        <v>0</v>
      </c>
      <c r="G47" s="2">
        <v>0</v>
      </c>
      <c r="H47" s="2">
        <v>0</v>
      </c>
      <c r="K47" s="3">
        <v>879.5</v>
      </c>
      <c r="L47" s="2">
        <v>576</v>
      </c>
    </row>
    <row r="48" spans="1:12" x14ac:dyDescent="0.2">
      <c r="A48" s="2" t="s">
        <v>229</v>
      </c>
      <c r="B48" s="2">
        <v>292</v>
      </c>
      <c r="C48" s="2">
        <v>45</v>
      </c>
      <c r="D48" s="2">
        <v>247</v>
      </c>
      <c r="E48" s="2">
        <v>0</v>
      </c>
      <c r="F48" s="2">
        <v>0</v>
      </c>
      <c r="G48" s="2">
        <v>0</v>
      </c>
      <c r="H48" s="2">
        <v>0</v>
      </c>
      <c r="K48" s="3">
        <v>6615.32</v>
      </c>
      <c r="L48" s="2">
        <v>5368</v>
      </c>
    </row>
    <row r="49" spans="1:12" x14ac:dyDescent="0.2">
      <c r="A49" s="2" t="s">
        <v>326</v>
      </c>
      <c r="B49" s="2">
        <v>6</v>
      </c>
      <c r="C49" s="2">
        <v>6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K49" s="3">
        <v>0</v>
      </c>
      <c r="L49" s="2">
        <v>4971</v>
      </c>
    </row>
    <row r="50" spans="1:12" x14ac:dyDescent="0.2">
      <c r="A50" s="2" t="s">
        <v>66</v>
      </c>
      <c r="B50" s="2">
        <v>2</v>
      </c>
      <c r="C50" s="2">
        <v>2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K50" s="3">
        <v>15.96</v>
      </c>
      <c r="L50" s="2">
        <v>6010</v>
      </c>
    </row>
    <row r="51" spans="1:12" x14ac:dyDescent="0.2">
      <c r="A51" s="2" t="s">
        <v>91</v>
      </c>
      <c r="B51" s="2">
        <v>142</v>
      </c>
      <c r="C51" s="2">
        <v>51</v>
      </c>
      <c r="D51" s="2">
        <v>91</v>
      </c>
      <c r="E51" s="2">
        <v>0</v>
      </c>
      <c r="F51" s="2">
        <v>0</v>
      </c>
      <c r="G51" s="2">
        <v>0</v>
      </c>
      <c r="H51" s="2">
        <v>0</v>
      </c>
      <c r="K51" s="3">
        <v>1230.6600000000001</v>
      </c>
      <c r="L51" s="2">
        <v>60</v>
      </c>
    </row>
    <row r="52" spans="1:12" x14ac:dyDescent="0.2">
      <c r="A52" s="2" t="s">
        <v>146</v>
      </c>
      <c r="B52" s="2">
        <v>1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K52" s="3">
        <v>15.98</v>
      </c>
      <c r="L52" s="2">
        <v>1</v>
      </c>
    </row>
    <row r="53" spans="1:12" x14ac:dyDescent="0.2">
      <c r="A53" s="2" t="s">
        <v>126</v>
      </c>
      <c r="B53" s="2">
        <v>41</v>
      </c>
      <c r="C53" s="2">
        <v>23</v>
      </c>
      <c r="D53" s="2">
        <v>18</v>
      </c>
      <c r="E53" s="2">
        <v>0</v>
      </c>
      <c r="F53" s="2">
        <v>0</v>
      </c>
      <c r="G53" s="2">
        <v>0</v>
      </c>
      <c r="H53" s="2">
        <v>0</v>
      </c>
      <c r="K53" s="3">
        <v>418.03</v>
      </c>
      <c r="L53" s="2">
        <v>1378</v>
      </c>
    </row>
    <row r="54" spans="1:12" x14ac:dyDescent="0.2">
      <c r="A54" s="2" t="s">
        <v>208</v>
      </c>
      <c r="B54" s="2">
        <v>76</v>
      </c>
      <c r="C54" s="2">
        <v>49</v>
      </c>
      <c r="D54" s="2">
        <v>27</v>
      </c>
      <c r="E54" s="2">
        <v>0</v>
      </c>
      <c r="F54" s="2">
        <v>0</v>
      </c>
      <c r="G54" s="2">
        <v>0</v>
      </c>
      <c r="H54" s="2">
        <v>0</v>
      </c>
      <c r="K54" s="3">
        <v>1663.5</v>
      </c>
      <c r="L54" s="2">
        <v>291</v>
      </c>
    </row>
    <row r="55" spans="1:12" x14ac:dyDescent="0.2">
      <c r="A55" s="2" t="s">
        <v>227</v>
      </c>
      <c r="B55" s="2">
        <v>122</v>
      </c>
      <c r="C55" s="2">
        <v>6</v>
      </c>
      <c r="D55" s="2">
        <v>116</v>
      </c>
      <c r="E55" s="2">
        <v>0</v>
      </c>
      <c r="F55" s="2">
        <v>0</v>
      </c>
      <c r="G55" s="2">
        <v>0</v>
      </c>
      <c r="H55" s="2">
        <v>0</v>
      </c>
      <c r="K55" s="3">
        <v>2445.0500000000002</v>
      </c>
      <c r="L55" s="2">
        <v>6927</v>
      </c>
    </row>
    <row r="56" spans="1:12" x14ac:dyDescent="0.2">
      <c r="A56" s="2" t="s">
        <v>56</v>
      </c>
      <c r="B56" s="2">
        <v>8</v>
      </c>
      <c r="C56" s="2">
        <v>8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K56" s="3">
        <v>61.44</v>
      </c>
      <c r="L56" s="2">
        <v>4074</v>
      </c>
    </row>
    <row r="57" spans="1:12" x14ac:dyDescent="0.2">
      <c r="A57" s="2" t="s">
        <v>74</v>
      </c>
      <c r="B57" s="2">
        <v>20</v>
      </c>
      <c r="C57" s="2">
        <v>5</v>
      </c>
      <c r="D57" s="2">
        <v>15</v>
      </c>
      <c r="E57" s="2">
        <v>0</v>
      </c>
      <c r="F57" s="2">
        <v>0</v>
      </c>
      <c r="G57" s="2">
        <v>0</v>
      </c>
      <c r="H57" s="2">
        <v>0</v>
      </c>
      <c r="K57" s="3">
        <v>106.08</v>
      </c>
      <c r="L57" s="2">
        <v>6678</v>
      </c>
    </row>
    <row r="58" spans="1:12" x14ac:dyDescent="0.2">
      <c r="A58" s="2" t="s">
        <v>113</v>
      </c>
      <c r="B58" s="2">
        <v>41</v>
      </c>
      <c r="C58" s="2">
        <v>6</v>
      </c>
      <c r="D58" s="2">
        <v>35</v>
      </c>
      <c r="E58" s="2">
        <v>0</v>
      </c>
      <c r="F58" s="2">
        <v>0</v>
      </c>
      <c r="G58" s="2">
        <v>0</v>
      </c>
      <c r="H58" s="2">
        <v>0</v>
      </c>
      <c r="K58" s="3">
        <v>490.18</v>
      </c>
      <c r="L58" s="2">
        <v>6113</v>
      </c>
    </row>
    <row r="59" spans="1:12" x14ac:dyDescent="0.2">
      <c r="A59" s="2" t="s">
        <v>60</v>
      </c>
      <c r="B59" s="2">
        <v>20</v>
      </c>
      <c r="C59" s="2">
        <v>0</v>
      </c>
      <c r="D59" s="2">
        <v>20</v>
      </c>
      <c r="E59" s="2">
        <v>0</v>
      </c>
      <c r="F59" s="2">
        <v>0</v>
      </c>
      <c r="G59" s="2">
        <v>0</v>
      </c>
      <c r="H59" s="2">
        <v>0</v>
      </c>
      <c r="K59" s="3">
        <v>159.6</v>
      </c>
      <c r="L59" s="2">
        <v>18541</v>
      </c>
    </row>
    <row r="60" spans="1:12" x14ac:dyDescent="0.2">
      <c r="A60" s="2" t="s">
        <v>248</v>
      </c>
      <c r="B60" s="2">
        <v>1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K60" s="3">
        <v>27.98</v>
      </c>
      <c r="L60" s="2">
        <v>452</v>
      </c>
    </row>
    <row r="61" spans="1:12" x14ac:dyDescent="0.2">
      <c r="A61" s="2" t="s">
        <v>205</v>
      </c>
      <c r="B61" s="2">
        <v>8</v>
      </c>
      <c r="C61" s="2">
        <v>1</v>
      </c>
      <c r="D61" s="2">
        <v>7</v>
      </c>
      <c r="E61" s="2">
        <v>0</v>
      </c>
      <c r="F61" s="2">
        <v>0</v>
      </c>
      <c r="G61" s="2">
        <v>0</v>
      </c>
      <c r="H61" s="2">
        <v>0</v>
      </c>
      <c r="K61" s="3">
        <v>146.86000000000001</v>
      </c>
      <c r="L61" s="2">
        <v>243</v>
      </c>
    </row>
    <row r="62" spans="1:12" x14ac:dyDescent="0.2">
      <c r="A62" s="2" t="s">
        <v>192</v>
      </c>
      <c r="B62" s="2">
        <v>90</v>
      </c>
      <c r="C62" s="2">
        <v>40</v>
      </c>
      <c r="D62" s="2">
        <v>50</v>
      </c>
      <c r="E62" s="2">
        <v>0</v>
      </c>
      <c r="F62" s="2">
        <v>0</v>
      </c>
      <c r="G62" s="2">
        <v>0</v>
      </c>
      <c r="H62" s="2">
        <v>0</v>
      </c>
      <c r="K62" s="3">
        <v>1651.26</v>
      </c>
      <c r="L62" s="2">
        <v>817</v>
      </c>
    </row>
    <row r="63" spans="1:12" x14ac:dyDescent="0.2">
      <c r="A63" s="2" t="s">
        <v>328</v>
      </c>
      <c r="B63" s="2">
        <v>2</v>
      </c>
      <c r="C63" s="2">
        <v>2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K63" s="3">
        <v>11.96</v>
      </c>
      <c r="L63" s="2">
        <v>0</v>
      </c>
    </row>
    <row r="64" spans="1:12" x14ac:dyDescent="0.2">
      <c r="A64" s="2" t="s">
        <v>71</v>
      </c>
      <c r="B64" s="2">
        <v>111</v>
      </c>
      <c r="C64" s="2">
        <v>28</v>
      </c>
      <c r="D64" s="2">
        <v>83</v>
      </c>
      <c r="E64" s="2">
        <v>0</v>
      </c>
      <c r="F64" s="2">
        <v>0</v>
      </c>
      <c r="G64" s="2">
        <v>0</v>
      </c>
      <c r="H64" s="2">
        <v>0</v>
      </c>
      <c r="K64" s="3">
        <v>797.8</v>
      </c>
      <c r="L64" s="2">
        <v>50946</v>
      </c>
    </row>
    <row r="65" spans="1:12" x14ac:dyDescent="0.2">
      <c r="A65" s="2" t="s">
        <v>157</v>
      </c>
      <c r="B65" s="2">
        <v>52</v>
      </c>
      <c r="C65" s="2">
        <v>8</v>
      </c>
      <c r="D65" s="2">
        <v>44</v>
      </c>
      <c r="E65" s="2">
        <v>0</v>
      </c>
      <c r="F65" s="2">
        <v>0</v>
      </c>
      <c r="G65" s="2">
        <v>0</v>
      </c>
      <c r="H65" s="2">
        <v>0</v>
      </c>
      <c r="K65" s="3">
        <v>466.96</v>
      </c>
      <c r="L65" s="2">
        <v>1336</v>
      </c>
    </row>
    <row r="66" spans="1:12" x14ac:dyDescent="0.2">
      <c r="A66" s="2" t="s">
        <v>329</v>
      </c>
      <c r="B66" s="2">
        <v>1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K66" s="3">
        <v>39.950000000000003</v>
      </c>
      <c r="L66" s="2">
        <v>977</v>
      </c>
    </row>
    <row r="67" spans="1:12" x14ac:dyDescent="0.2">
      <c r="A67" s="2" t="s">
        <v>240</v>
      </c>
      <c r="B67" s="2">
        <v>3</v>
      </c>
      <c r="C67" s="2">
        <v>3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K67" s="3">
        <v>74.94</v>
      </c>
      <c r="L67" s="2">
        <v>708</v>
      </c>
    </row>
    <row r="68" spans="1:12" x14ac:dyDescent="0.2">
      <c r="A68" s="2" t="s">
        <v>332</v>
      </c>
      <c r="B68" s="2">
        <v>1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K68" s="3">
        <v>5.98</v>
      </c>
      <c r="L68" s="2">
        <v>8957</v>
      </c>
    </row>
    <row r="69" spans="1:12" x14ac:dyDescent="0.2">
      <c r="A69" s="2" t="s">
        <v>95</v>
      </c>
      <c r="B69" s="2">
        <v>31</v>
      </c>
      <c r="C69" s="2">
        <v>19</v>
      </c>
      <c r="D69" s="2">
        <v>12</v>
      </c>
      <c r="E69" s="2">
        <v>0</v>
      </c>
      <c r="F69" s="2">
        <v>0</v>
      </c>
      <c r="G69" s="2">
        <v>0</v>
      </c>
      <c r="H69" s="2">
        <v>0</v>
      </c>
      <c r="K69" s="3">
        <v>382.38</v>
      </c>
      <c r="L69" s="2">
        <v>6980</v>
      </c>
    </row>
    <row r="70" spans="1:12" x14ac:dyDescent="0.2">
      <c r="A70" s="2" t="s">
        <v>40</v>
      </c>
      <c r="B70" s="2">
        <v>7</v>
      </c>
      <c r="C70" s="2">
        <v>7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K70" s="3">
        <v>42.68</v>
      </c>
      <c r="L70" s="2">
        <v>10150</v>
      </c>
    </row>
    <row r="71" spans="1:12" x14ac:dyDescent="0.2">
      <c r="A71" s="2" t="s">
        <v>123</v>
      </c>
      <c r="B71" s="2">
        <v>28</v>
      </c>
      <c r="C71" s="2">
        <v>12</v>
      </c>
      <c r="D71" s="2">
        <v>16</v>
      </c>
      <c r="E71" s="2">
        <v>0</v>
      </c>
      <c r="F71" s="2">
        <v>0</v>
      </c>
      <c r="G71" s="2">
        <v>0</v>
      </c>
      <c r="H71" s="2">
        <v>0</v>
      </c>
      <c r="K71" s="3">
        <v>336.71</v>
      </c>
      <c r="L71" s="2">
        <v>1729</v>
      </c>
    </row>
    <row r="72" spans="1:12" x14ac:dyDescent="0.2">
      <c r="A72" s="2" t="s">
        <v>334</v>
      </c>
      <c r="B72" s="2">
        <v>1</v>
      </c>
      <c r="C72" s="2">
        <v>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K72" s="3">
        <v>9.98</v>
      </c>
      <c r="L72" s="2">
        <v>52423</v>
      </c>
    </row>
    <row r="73" spans="1:12" x14ac:dyDescent="0.2">
      <c r="A73" s="2" t="s">
        <v>280</v>
      </c>
      <c r="B73" s="2">
        <v>10</v>
      </c>
      <c r="C73" s="2">
        <v>4</v>
      </c>
      <c r="D73" s="2">
        <v>6</v>
      </c>
      <c r="E73" s="2">
        <v>0</v>
      </c>
      <c r="F73" s="2">
        <v>0</v>
      </c>
      <c r="G73" s="2">
        <v>0</v>
      </c>
      <c r="H73" s="2">
        <v>0</v>
      </c>
      <c r="K73" s="3">
        <v>341.82</v>
      </c>
      <c r="L73" s="2">
        <v>213</v>
      </c>
    </row>
    <row r="74" spans="1:12" x14ac:dyDescent="0.2">
      <c r="A74" s="2" t="s">
        <v>292</v>
      </c>
      <c r="B74" s="2">
        <v>3</v>
      </c>
      <c r="C74" s="2">
        <v>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K74" s="3">
        <v>156.94</v>
      </c>
      <c r="L74" s="2">
        <v>431</v>
      </c>
    </row>
    <row r="75" spans="1:12" x14ac:dyDescent="0.2">
      <c r="A75" s="2" t="s">
        <v>297</v>
      </c>
      <c r="B75" s="2">
        <v>6</v>
      </c>
      <c r="C75" s="2">
        <v>6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K75" s="3">
        <v>425.88</v>
      </c>
      <c r="L75" s="2">
        <v>231</v>
      </c>
    </row>
    <row r="76" spans="1:12" x14ac:dyDescent="0.2">
      <c r="A76" s="2" t="s">
        <v>338</v>
      </c>
      <c r="B76" s="2">
        <v>1</v>
      </c>
      <c r="C76" s="2">
        <v>0</v>
      </c>
      <c r="D76" s="2">
        <v>1</v>
      </c>
      <c r="E76" s="2">
        <v>0</v>
      </c>
      <c r="F76" s="2">
        <v>0</v>
      </c>
      <c r="G76" s="2">
        <v>0</v>
      </c>
      <c r="H76" s="2">
        <v>0</v>
      </c>
      <c r="K76" s="3">
        <v>25.98</v>
      </c>
      <c r="L76" s="2">
        <v>1152</v>
      </c>
    </row>
    <row r="77" spans="1:12" x14ac:dyDescent="0.2">
      <c r="A77" s="2" t="s">
        <v>245</v>
      </c>
      <c r="B77" s="2">
        <v>1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K77" s="3">
        <v>25.98</v>
      </c>
      <c r="L77" s="2">
        <v>870</v>
      </c>
    </row>
    <row r="78" spans="1:12" x14ac:dyDescent="0.2">
      <c r="A78" s="2" t="s">
        <v>339</v>
      </c>
      <c r="B78" s="2">
        <v>21</v>
      </c>
      <c r="C78" s="2">
        <v>7</v>
      </c>
      <c r="D78" s="2">
        <v>14</v>
      </c>
      <c r="E78" s="2">
        <v>0</v>
      </c>
      <c r="F78" s="2">
        <v>0</v>
      </c>
      <c r="G78" s="2">
        <v>0</v>
      </c>
      <c r="H78" s="2">
        <v>0</v>
      </c>
      <c r="K78" s="3">
        <v>215.08</v>
      </c>
      <c r="L78" s="2">
        <v>1350</v>
      </c>
    </row>
    <row r="79" spans="1:12" x14ac:dyDescent="0.2">
      <c r="A79" s="2" t="s">
        <v>340</v>
      </c>
      <c r="B79" s="2">
        <v>2</v>
      </c>
      <c r="C79" s="2">
        <v>2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K79" s="3">
        <v>39.96</v>
      </c>
      <c r="L79" s="2">
        <v>354</v>
      </c>
    </row>
    <row r="80" spans="1:12" x14ac:dyDescent="0.2">
      <c r="A80" s="2" t="s">
        <v>164</v>
      </c>
      <c r="B80" s="2">
        <v>25</v>
      </c>
      <c r="C80" s="2">
        <v>22</v>
      </c>
      <c r="D80" s="2">
        <v>3</v>
      </c>
      <c r="E80" s="2">
        <v>0</v>
      </c>
      <c r="F80" s="2">
        <v>0</v>
      </c>
      <c r="G80" s="2">
        <v>0</v>
      </c>
      <c r="H80" s="2">
        <v>0</v>
      </c>
      <c r="K80" s="3">
        <v>355.5</v>
      </c>
      <c r="L80" s="2">
        <v>3757</v>
      </c>
    </row>
    <row r="81" spans="1:12" x14ac:dyDescent="0.2">
      <c r="A81" s="2" t="s">
        <v>341</v>
      </c>
      <c r="B81" s="2">
        <v>39</v>
      </c>
      <c r="C81" s="2">
        <v>4</v>
      </c>
      <c r="D81" s="2">
        <v>35</v>
      </c>
      <c r="E81" s="2">
        <v>0</v>
      </c>
      <c r="F81" s="2">
        <v>0</v>
      </c>
      <c r="G81" s="2">
        <v>0</v>
      </c>
      <c r="H81" s="2">
        <v>0</v>
      </c>
      <c r="K81" s="3">
        <v>445.91</v>
      </c>
      <c r="L81" s="2">
        <v>265</v>
      </c>
    </row>
    <row r="82" spans="1:12" x14ac:dyDescent="0.2">
      <c r="A82" s="2" t="s">
        <v>267</v>
      </c>
      <c r="B82" s="2">
        <v>6</v>
      </c>
      <c r="C82" s="2">
        <v>0</v>
      </c>
      <c r="D82" s="2">
        <v>6</v>
      </c>
      <c r="E82" s="2">
        <v>0</v>
      </c>
      <c r="F82" s="2">
        <v>0</v>
      </c>
      <c r="G82" s="2">
        <v>0</v>
      </c>
      <c r="H82" s="2">
        <v>0</v>
      </c>
      <c r="K82" s="3">
        <v>203.88</v>
      </c>
      <c r="L82" s="2">
        <v>1994</v>
      </c>
    </row>
    <row r="83" spans="1:12" x14ac:dyDescent="0.2">
      <c r="A83" s="2" t="s">
        <v>260</v>
      </c>
      <c r="B83" s="2">
        <v>32</v>
      </c>
      <c r="C83" s="2">
        <v>16</v>
      </c>
      <c r="D83" s="2">
        <v>16</v>
      </c>
      <c r="E83" s="2">
        <v>0</v>
      </c>
      <c r="F83" s="2">
        <v>0</v>
      </c>
      <c r="G83" s="2">
        <v>0</v>
      </c>
      <c r="H83" s="2">
        <v>0</v>
      </c>
      <c r="K83" s="3">
        <v>933.1</v>
      </c>
      <c r="L83" s="2">
        <v>145</v>
      </c>
    </row>
    <row r="84" spans="1:12" x14ac:dyDescent="0.2">
      <c r="A84" s="2" t="s">
        <v>186</v>
      </c>
      <c r="B84" s="2">
        <v>6</v>
      </c>
      <c r="C84" s="2">
        <v>0</v>
      </c>
      <c r="D84" s="2">
        <v>6</v>
      </c>
      <c r="E84" s="2">
        <v>0</v>
      </c>
      <c r="F84" s="2">
        <v>0</v>
      </c>
      <c r="G84" s="2">
        <v>0</v>
      </c>
      <c r="H84" s="2">
        <v>0</v>
      </c>
      <c r="K84" s="3">
        <v>77.88</v>
      </c>
      <c r="L84" s="2">
        <v>3714</v>
      </c>
    </row>
    <row r="85" spans="1:12" x14ac:dyDescent="0.2">
      <c r="A85" s="2" t="s">
        <v>65</v>
      </c>
      <c r="B85" s="2">
        <v>7</v>
      </c>
      <c r="C85" s="2">
        <v>2</v>
      </c>
      <c r="D85" s="2">
        <v>4</v>
      </c>
      <c r="E85" s="2">
        <v>1</v>
      </c>
      <c r="F85" s="2">
        <v>0</v>
      </c>
      <c r="G85" s="2">
        <v>0</v>
      </c>
      <c r="H85" s="2">
        <v>0</v>
      </c>
      <c r="K85" s="3">
        <v>74.83</v>
      </c>
      <c r="L85" s="2">
        <v>4234</v>
      </c>
    </row>
    <row r="86" spans="1:12" x14ac:dyDescent="0.2">
      <c r="A86" s="2" t="s">
        <v>104</v>
      </c>
      <c r="B86" s="2">
        <v>10</v>
      </c>
      <c r="C86" s="2">
        <v>10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K86" s="3">
        <v>115.8</v>
      </c>
      <c r="L86" s="2">
        <v>4465</v>
      </c>
    </row>
    <row r="87" spans="1:12" x14ac:dyDescent="0.2">
      <c r="A87" s="2" t="s">
        <v>134</v>
      </c>
      <c r="B87" s="2">
        <v>3</v>
      </c>
      <c r="C87" s="2">
        <v>3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K87" s="3">
        <v>26.88</v>
      </c>
      <c r="L87" s="2">
        <v>1546</v>
      </c>
    </row>
    <row r="88" spans="1:12" x14ac:dyDescent="0.2">
      <c r="A88" s="2" t="s">
        <v>136</v>
      </c>
      <c r="B88" s="2">
        <v>27</v>
      </c>
      <c r="C88" s="2">
        <v>2</v>
      </c>
      <c r="D88" s="2">
        <v>25</v>
      </c>
      <c r="E88" s="2">
        <v>0</v>
      </c>
      <c r="F88" s="2">
        <v>0</v>
      </c>
      <c r="G88" s="2">
        <v>0</v>
      </c>
      <c r="H88" s="2">
        <v>0</v>
      </c>
      <c r="K88" s="3">
        <v>394.57</v>
      </c>
      <c r="L88" s="2">
        <v>3751</v>
      </c>
    </row>
    <row r="89" spans="1:12" x14ac:dyDescent="0.2">
      <c r="A89" s="2" t="s">
        <v>86</v>
      </c>
      <c r="B89" s="2">
        <v>42</v>
      </c>
      <c r="C89" s="2">
        <v>4</v>
      </c>
      <c r="D89" s="2">
        <v>38</v>
      </c>
      <c r="E89" s="2">
        <v>0</v>
      </c>
      <c r="F89" s="2">
        <v>0</v>
      </c>
      <c r="G89" s="2">
        <v>0</v>
      </c>
      <c r="H89" s="2">
        <v>0</v>
      </c>
      <c r="K89" s="3">
        <v>326.02999999999997</v>
      </c>
      <c r="L89" s="2">
        <v>2430</v>
      </c>
    </row>
    <row r="90" spans="1:12" x14ac:dyDescent="0.2">
      <c r="A90" s="2" t="s">
        <v>118</v>
      </c>
      <c r="B90" s="2">
        <v>14</v>
      </c>
      <c r="C90" s="2">
        <v>1</v>
      </c>
      <c r="D90" s="2">
        <v>13</v>
      </c>
      <c r="E90" s="2">
        <v>0</v>
      </c>
      <c r="F90" s="2">
        <v>0</v>
      </c>
      <c r="G90" s="2">
        <v>0</v>
      </c>
      <c r="H90" s="2">
        <v>0</v>
      </c>
      <c r="K90" s="3">
        <v>167.72</v>
      </c>
      <c r="L90" s="2">
        <v>3730</v>
      </c>
    </row>
    <row r="91" spans="1:12" x14ac:dyDescent="0.2">
      <c r="A91" s="2" t="s">
        <v>137</v>
      </c>
      <c r="B91" s="2">
        <v>48</v>
      </c>
      <c r="C91" s="2">
        <v>1</v>
      </c>
      <c r="D91" s="2">
        <v>47</v>
      </c>
      <c r="E91" s="2">
        <v>0</v>
      </c>
      <c r="F91" s="2">
        <v>0</v>
      </c>
      <c r="G91" s="2">
        <v>0</v>
      </c>
      <c r="H91" s="2">
        <v>0</v>
      </c>
      <c r="K91" s="3">
        <v>407.52</v>
      </c>
      <c r="L91" s="2">
        <v>5031</v>
      </c>
    </row>
    <row r="92" spans="1:12" x14ac:dyDescent="0.2">
      <c r="A92" s="2" t="s">
        <v>342</v>
      </c>
      <c r="B92" s="2">
        <v>8</v>
      </c>
      <c r="C92" s="2">
        <v>0</v>
      </c>
      <c r="D92" s="2">
        <v>8</v>
      </c>
      <c r="E92" s="2">
        <v>0</v>
      </c>
      <c r="F92" s="2">
        <v>0</v>
      </c>
      <c r="G92" s="2">
        <v>0</v>
      </c>
      <c r="H92" s="2">
        <v>0</v>
      </c>
      <c r="K92" s="3">
        <v>95.84</v>
      </c>
      <c r="L92" s="2">
        <v>882</v>
      </c>
    </row>
    <row r="93" spans="1:12" x14ac:dyDescent="0.2">
      <c r="A93" s="2" t="s">
        <v>343</v>
      </c>
      <c r="B93" s="2">
        <v>2</v>
      </c>
      <c r="C93" s="2">
        <v>0</v>
      </c>
      <c r="D93" s="2">
        <v>2</v>
      </c>
      <c r="E93" s="2">
        <v>0</v>
      </c>
      <c r="F93" s="2">
        <v>0</v>
      </c>
      <c r="G93" s="2">
        <v>0</v>
      </c>
      <c r="H93" s="2">
        <v>0</v>
      </c>
      <c r="K93" s="3">
        <v>20.48</v>
      </c>
      <c r="L93" s="2">
        <v>887</v>
      </c>
    </row>
    <row r="94" spans="1:12" x14ac:dyDescent="0.2">
      <c r="A94" s="2" t="s">
        <v>344</v>
      </c>
      <c r="B94" s="2">
        <v>9</v>
      </c>
      <c r="C94" s="2">
        <v>0</v>
      </c>
      <c r="D94" s="2">
        <v>9</v>
      </c>
      <c r="E94" s="2">
        <v>0</v>
      </c>
      <c r="F94" s="2">
        <v>0</v>
      </c>
      <c r="G94" s="2">
        <v>0</v>
      </c>
      <c r="H94" s="2">
        <v>0</v>
      </c>
      <c r="K94" s="3">
        <v>125.82</v>
      </c>
      <c r="L94" s="2">
        <v>845</v>
      </c>
    </row>
    <row r="95" spans="1:12" x14ac:dyDescent="0.2">
      <c r="A95" s="2" t="s">
        <v>345</v>
      </c>
      <c r="B95" s="2">
        <v>5</v>
      </c>
      <c r="C95" s="2">
        <v>0</v>
      </c>
      <c r="D95" s="2">
        <v>5</v>
      </c>
      <c r="E95" s="2">
        <v>0</v>
      </c>
      <c r="F95" s="2">
        <v>0</v>
      </c>
      <c r="G95" s="2">
        <v>0</v>
      </c>
      <c r="H95" s="2">
        <v>0</v>
      </c>
      <c r="K95" s="3">
        <v>33.6</v>
      </c>
      <c r="L95" s="2">
        <v>865</v>
      </c>
    </row>
    <row r="96" spans="1:12" x14ac:dyDescent="0.2">
      <c r="A96" s="2" t="s">
        <v>89</v>
      </c>
      <c r="B96" s="2">
        <v>8</v>
      </c>
      <c r="C96" s="2">
        <v>4</v>
      </c>
      <c r="D96" s="2">
        <v>4</v>
      </c>
      <c r="E96" s="2">
        <v>0</v>
      </c>
      <c r="F96" s="2">
        <v>0</v>
      </c>
      <c r="G96" s="2">
        <v>0</v>
      </c>
      <c r="H96" s="2">
        <v>0</v>
      </c>
      <c r="K96" s="3">
        <v>80.430000000000007</v>
      </c>
      <c r="L96" s="2">
        <v>3183</v>
      </c>
    </row>
    <row r="97" spans="1:12" x14ac:dyDescent="0.2">
      <c r="A97" s="2" t="s">
        <v>58</v>
      </c>
      <c r="B97" s="2">
        <v>1</v>
      </c>
      <c r="C97" s="2">
        <v>1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K97" s="3">
        <v>5.85</v>
      </c>
      <c r="L97" s="2">
        <v>12536</v>
      </c>
    </row>
    <row r="98" spans="1:12" x14ac:dyDescent="0.2">
      <c r="A98" s="2" t="s">
        <v>49</v>
      </c>
      <c r="B98" s="2">
        <v>5</v>
      </c>
      <c r="C98" s="2">
        <v>5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K98" s="3">
        <v>32.200000000000003</v>
      </c>
      <c r="L98" s="2">
        <v>9589</v>
      </c>
    </row>
    <row r="99" spans="1:12" x14ac:dyDescent="0.2">
      <c r="A99" s="2" t="s">
        <v>347</v>
      </c>
      <c r="B99" s="2">
        <v>1</v>
      </c>
      <c r="C99" s="2">
        <v>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K99" s="3">
        <v>5.98</v>
      </c>
      <c r="L99" s="2">
        <v>6339</v>
      </c>
    </row>
    <row r="100" spans="1:12" x14ac:dyDescent="0.2">
      <c r="A100" s="2" t="s">
        <v>36</v>
      </c>
      <c r="B100" s="2">
        <v>8</v>
      </c>
      <c r="C100" s="2">
        <v>4</v>
      </c>
      <c r="D100" s="2">
        <v>4</v>
      </c>
      <c r="E100" s="2">
        <v>0</v>
      </c>
      <c r="F100" s="2">
        <v>0</v>
      </c>
      <c r="G100" s="2">
        <v>0</v>
      </c>
      <c r="H100" s="2">
        <v>0</v>
      </c>
      <c r="K100" s="3">
        <v>47.84</v>
      </c>
      <c r="L100" s="2">
        <v>10556</v>
      </c>
    </row>
    <row r="101" spans="1:12" x14ac:dyDescent="0.2">
      <c r="A101" s="2" t="s">
        <v>348</v>
      </c>
      <c r="B101" s="2">
        <v>1</v>
      </c>
      <c r="C101" s="2">
        <v>1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K101" s="3">
        <v>5.98</v>
      </c>
      <c r="L101" s="2">
        <v>8311</v>
      </c>
    </row>
    <row r="102" spans="1:12" x14ac:dyDescent="0.2">
      <c r="A102" s="2" t="s">
        <v>39</v>
      </c>
      <c r="B102" s="2">
        <v>22</v>
      </c>
      <c r="C102" s="2">
        <v>9</v>
      </c>
      <c r="D102" s="2">
        <v>13</v>
      </c>
      <c r="E102" s="2">
        <v>0</v>
      </c>
      <c r="F102" s="2">
        <v>0</v>
      </c>
      <c r="G102" s="2">
        <v>0</v>
      </c>
      <c r="H102" s="2">
        <v>0</v>
      </c>
      <c r="K102" s="3">
        <v>128.69999999999999</v>
      </c>
      <c r="L102" s="2">
        <v>8912</v>
      </c>
    </row>
    <row r="103" spans="1:12" x14ac:dyDescent="0.2">
      <c r="A103" s="2" t="s">
        <v>42</v>
      </c>
      <c r="B103" s="2">
        <v>22</v>
      </c>
      <c r="C103" s="2">
        <v>17</v>
      </c>
      <c r="D103" s="2">
        <v>5</v>
      </c>
      <c r="E103" s="2">
        <v>0</v>
      </c>
      <c r="F103" s="2">
        <v>0</v>
      </c>
      <c r="G103" s="2">
        <v>0</v>
      </c>
      <c r="H103" s="2">
        <v>0</v>
      </c>
      <c r="K103" s="3">
        <v>153.96</v>
      </c>
      <c r="L103" s="2">
        <v>4304</v>
      </c>
    </row>
    <row r="104" spans="1:12" x14ac:dyDescent="0.2">
      <c r="A104" s="2" t="s">
        <v>64</v>
      </c>
      <c r="B104" s="2">
        <v>55</v>
      </c>
      <c r="C104" s="2">
        <v>9</v>
      </c>
      <c r="D104" s="2">
        <v>46</v>
      </c>
      <c r="E104" s="2">
        <v>0</v>
      </c>
      <c r="F104" s="2">
        <v>0</v>
      </c>
      <c r="G104" s="2">
        <v>0</v>
      </c>
      <c r="H104" s="2">
        <v>0</v>
      </c>
      <c r="K104" s="3">
        <v>440.9</v>
      </c>
      <c r="L104" s="2">
        <v>8265</v>
      </c>
    </row>
    <row r="105" spans="1:12" x14ac:dyDescent="0.2">
      <c r="A105" s="2" t="s">
        <v>55</v>
      </c>
      <c r="B105" s="2">
        <v>19</v>
      </c>
      <c r="C105" s="2">
        <v>14</v>
      </c>
      <c r="D105" s="2">
        <v>5</v>
      </c>
      <c r="E105" s="2">
        <v>0</v>
      </c>
      <c r="F105" s="2">
        <v>0</v>
      </c>
      <c r="G105" s="2">
        <v>0</v>
      </c>
      <c r="H105" s="2">
        <v>0</v>
      </c>
      <c r="K105" s="3">
        <v>143.43</v>
      </c>
      <c r="L105" s="2">
        <v>5313</v>
      </c>
    </row>
    <row r="106" spans="1:12" x14ac:dyDescent="0.2">
      <c r="A106" s="2" t="s">
        <v>43</v>
      </c>
      <c r="B106" s="2">
        <v>9</v>
      </c>
      <c r="C106" s="2">
        <v>7</v>
      </c>
      <c r="D106" s="2">
        <v>2</v>
      </c>
      <c r="E106" s="2">
        <v>0</v>
      </c>
      <c r="F106" s="2">
        <v>0</v>
      </c>
      <c r="G106" s="2">
        <v>0</v>
      </c>
      <c r="H106" s="2">
        <v>0</v>
      </c>
      <c r="K106" s="3">
        <v>53.61</v>
      </c>
      <c r="L106" s="2">
        <v>9478</v>
      </c>
    </row>
    <row r="107" spans="1:12" x14ac:dyDescent="0.2">
      <c r="A107" s="2" t="s">
        <v>37</v>
      </c>
      <c r="B107" s="2">
        <v>4</v>
      </c>
      <c r="C107" s="2">
        <v>4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K107" s="3">
        <v>23.92</v>
      </c>
      <c r="L107" s="2">
        <v>11086</v>
      </c>
    </row>
    <row r="108" spans="1:12" x14ac:dyDescent="0.2">
      <c r="A108" s="2" t="s">
        <v>72</v>
      </c>
      <c r="B108" s="2">
        <v>37</v>
      </c>
      <c r="C108" s="2">
        <v>4</v>
      </c>
      <c r="D108" s="2">
        <v>33</v>
      </c>
      <c r="E108" s="2">
        <v>0</v>
      </c>
      <c r="F108" s="2">
        <v>0</v>
      </c>
      <c r="G108" s="2">
        <v>0</v>
      </c>
      <c r="H108" s="2">
        <v>0</v>
      </c>
      <c r="K108" s="3">
        <v>338.6</v>
      </c>
      <c r="L108" s="2">
        <v>7007</v>
      </c>
    </row>
    <row r="109" spans="1:12" x14ac:dyDescent="0.2">
      <c r="A109" s="2" t="s">
        <v>63</v>
      </c>
      <c r="B109" s="2">
        <v>26</v>
      </c>
      <c r="C109" s="2">
        <v>11</v>
      </c>
      <c r="D109" s="2">
        <v>15</v>
      </c>
      <c r="E109" s="2">
        <v>0</v>
      </c>
      <c r="F109" s="2">
        <v>0</v>
      </c>
      <c r="G109" s="2">
        <v>0</v>
      </c>
      <c r="H109" s="2">
        <v>0</v>
      </c>
      <c r="K109" s="3">
        <v>199.28</v>
      </c>
      <c r="L109" s="2">
        <v>3875</v>
      </c>
    </row>
    <row r="110" spans="1:12" x14ac:dyDescent="0.2">
      <c r="A110" s="2" t="s">
        <v>350</v>
      </c>
      <c r="B110" s="2">
        <v>2</v>
      </c>
      <c r="C110" s="2">
        <v>2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K110" s="3">
        <v>19.98</v>
      </c>
      <c r="L110" s="2">
        <v>696</v>
      </c>
    </row>
    <row r="111" spans="1:12" x14ac:dyDescent="0.2">
      <c r="A111" s="2" t="s">
        <v>274</v>
      </c>
      <c r="B111" s="2">
        <v>38</v>
      </c>
      <c r="C111" s="2">
        <v>11</v>
      </c>
      <c r="D111" s="2">
        <v>27</v>
      </c>
      <c r="E111" s="2">
        <v>0</v>
      </c>
      <c r="F111" s="2">
        <v>0</v>
      </c>
      <c r="G111" s="2">
        <v>0</v>
      </c>
      <c r="H111" s="2">
        <v>0</v>
      </c>
      <c r="K111" s="3">
        <v>1366.24</v>
      </c>
      <c r="L111" s="2">
        <v>2018</v>
      </c>
    </row>
    <row r="112" spans="1:12" x14ac:dyDescent="0.2">
      <c r="A112" s="2" t="s">
        <v>283</v>
      </c>
      <c r="B112" s="2">
        <v>33</v>
      </c>
      <c r="C112" s="2">
        <v>16</v>
      </c>
      <c r="D112" s="2">
        <v>17</v>
      </c>
      <c r="E112" s="2">
        <v>0</v>
      </c>
      <c r="F112" s="2">
        <v>0</v>
      </c>
      <c r="G112" s="2">
        <v>0</v>
      </c>
      <c r="H112" s="2">
        <v>0</v>
      </c>
      <c r="K112" s="3">
        <v>1201.3599999999999</v>
      </c>
      <c r="L112" s="2">
        <v>706</v>
      </c>
    </row>
    <row r="113" spans="1:12" x14ac:dyDescent="0.2">
      <c r="A113" s="2" t="s">
        <v>197</v>
      </c>
      <c r="B113" s="2">
        <v>3</v>
      </c>
      <c r="C113" s="2">
        <v>1</v>
      </c>
      <c r="D113" s="2">
        <v>2</v>
      </c>
      <c r="E113" s="2">
        <v>0</v>
      </c>
      <c r="F113" s="2">
        <v>0</v>
      </c>
      <c r="G113" s="2">
        <v>0</v>
      </c>
      <c r="H113" s="2">
        <v>0</v>
      </c>
      <c r="K113" s="3">
        <v>32.94</v>
      </c>
      <c r="L113" s="2">
        <v>1905</v>
      </c>
    </row>
    <row r="114" spans="1:12" x14ac:dyDescent="0.2">
      <c r="A114" s="2" t="s">
        <v>171</v>
      </c>
      <c r="B114" s="2">
        <v>95</v>
      </c>
      <c r="C114" s="2">
        <v>27</v>
      </c>
      <c r="D114" s="2">
        <v>68</v>
      </c>
      <c r="E114" s="2">
        <v>0</v>
      </c>
      <c r="F114" s="2">
        <v>0</v>
      </c>
      <c r="G114" s="2">
        <v>0</v>
      </c>
      <c r="H114" s="2">
        <v>0</v>
      </c>
      <c r="K114" s="3">
        <v>1532.38</v>
      </c>
      <c r="L114" s="2">
        <v>1000</v>
      </c>
    </row>
    <row r="115" spans="1:12" x14ac:dyDescent="0.2">
      <c r="A115" s="2" t="s">
        <v>281</v>
      </c>
      <c r="B115" s="2">
        <v>15</v>
      </c>
      <c r="C115" s="2">
        <v>6</v>
      </c>
      <c r="D115" s="2">
        <v>9</v>
      </c>
      <c r="E115" s="2">
        <v>0</v>
      </c>
      <c r="F115" s="2">
        <v>0</v>
      </c>
      <c r="G115" s="2">
        <v>0</v>
      </c>
      <c r="H115" s="2">
        <v>0</v>
      </c>
      <c r="K115" s="3">
        <v>575.72</v>
      </c>
      <c r="L115" s="2">
        <v>395</v>
      </c>
    </row>
    <row r="116" spans="1:12" x14ac:dyDescent="0.2">
      <c r="A116" s="2" t="s">
        <v>351</v>
      </c>
      <c r="B116" s="2">
        <v>3</v>
      </c>
      <c r="C116" s="2">
        <v>3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K116" s="3">
        <v>41.95</v>
      </c>
      <c r="L116" s="2">
        <v>1878</v>
      </c>
    </row>
    <row r="117" spans="1:12" x14ac:dyDescent="0.2">
      <c r="A117" s="2" t="s">
        <v>352</v>
      </c>
      <c r="B117" s="2">
        <v>3</v>
      </c>
      <c r="C117" s="2">
        <v>3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K117" s="3">
        <v>40.880000000000003</v>
      </c>
      <c r="L117" s="2">
        <v>1828</v>
      </c>
    </row>
    <row r="118" spans="1:12" x14ac:dyDescent="0.2">
      <c r="A118" s="2" t="s">
        <v>156</v>
      </c>
      <c r="B118" s="2">
        <v>31</v>
      </c>
      <c r="C118" s="2">
        <v>9</v>
      </c>
      <c r="D118" s="2">
        <v>21</v>
      </c>
      <c r="E118" s="2">
        <v>1</v>
      </c>
      <c r="F118" s="2">
        <v>0</v>
      </c>
      <c r="G118" s="2">
        <v>0</v>
      </c>
      <c r="H118" s="2">
        <v>0</v>
      </c>
      <c r="K118" s="3">
        <v>466.74</v>
      </c>
      <c r="L118" s="2">
        <v>917</v>
      </c>
    </row>
    <row r="119" spans="1:12" x14ac:dyDescent="0.2">
      <c r="A119" s="2" t="s">
        <v>187</v>
      </c>
      <c r="B119" s="2">
        <v>16</v>
      </c>
      <c r="C119" s="2">
        <v>6</v>
      </c>
      <c r="D119" s="2">
        <v>10</v>
      </c>
      <c r="E119" s="2">
        <v>0</v>
      </c>
      <c r="F119" s="2">
        <v>0</v>
      </c>
      <c r="G119" s="2">
        <v>0</v>
      </c>
      <c r="H119" s="2">
        <v>0</v>
      </c>
      <c r="K119" s="3">
        <v>290.68</v>
      </c>
      <c r="L119" s="2">
        <v>33</v>
      </c>
    </row>
    <row r="120" spans="1:12" x14ac:dyDescent="0.2">
      <c r="A120" s="2" t="s">
        <v>241</v>
      </c>
      <c r="B120" s="2">
        <v>3</v>
      </c>
      <c r="C120" s="2">
        <v>0</v>
      </c>
      <c r="D120" s="2">
        <v>2</v>
      </c>
      <c r="E120" s="2">
        <v>1</v>
      </c>
      <c r="F120" s="2">
        <v>0</v>
      </c>
      <c r="G120" s="2">
        <v>0</v>
      </c>
      <c r="H120" s="2">
        <v>0</v>
      </c>
      <c r="K120" s="3">
        <v>78.48</v>
      </c>
      <c r="L120" s="2">
        <v>177</v>
      </c>
    </row>
    <row r="121" spans="1:12" x14ac:dyDescent="0.2">
      <c r="A121" s="2" t="s">
        <v>127</v>
      </c>
      <c r="B121" s="2">
        <v>40</v>
      </c>
      <c r="C121" s="2">
        <v>15</v>
      </c>
      <c r="D121" s="2">
        <v>22</v>
      </c>
      <c r="E121" s="2">
        <v>3</v>
      </c>
      <c r="F121" s="2">
        <v>0</v>
      </c>
      <c r="G121" s="2">
        <v>0</v>
      </c>
      <c r="H121" s="2">
        <v>0</v>
      </c>
      <c r="K121" s="3">
        <v>517.29</v>
      </c>
      <c r="L121" s="2">
        <v>3923</v>
      </c>
    </row>
    <row r="122" spans="1:12" x14ac:dyDescent="0.2">
      <c r="A122" s="2" t="s">
        <v>162</v>
      </c>
      <c r="B122" s="2">
        <v>20</v>
      </c>
      <c r="C122" s="2">
        <v>15</v>
      </c>
      <c r="D122" s="2">
        <v>5</v>
      </c>
      <c r="E122" s="2">
        <v>0</v>
      </c>
      <c r="F122" s="2">
        <v>0</v>
      </c>
      <c r="G122" s="2">
        <v>0</v>
      </c>
      <c r="H122" s="2">
        <v>0</v>
      </c>
      <c r="K122" s="3">
        <v>352.6</v>
      </c>
      <c r="L122" s="2">
        <v>1554</v>
      </c>
    </row>
    <row r="123" spans="1:12" x14ac:dyDescent="0.2">
      <c r="A123" s="2" t="s">
        <v>220</v>
      </c>
      <c r="B123" s="2">
        <v>31</v>
      </c>
      <c r="C123" s="2">
        <v>7</v>
      </c>
      <c r="D123" s="2">
        <v>24</v>
      </c>
      <c r="E123" s="2">
        <v>0</v>
      </c>
      <c r="F123" s="2">
        <v>0</v>
      </c>
      <c r="G123" s="2">
        <v>0</v>
      </c>
      <c r="H123" s="2">
        <v>0</v>
      </c>
      <c r="K123" s="3">
        <v>677.23</v>
      </c>
      <c r="L123" s="2">
        <v>27</v>
      </c>
    </row>
    <row r="124" spans="1:12" x14ac:dyDescent="0.2">
      <c r="A124" s="2" t="s">
        <v>206</v>
      </c>
      <c r="B124" s="2">
        <v>4</v>
      </c>
      <c r="C124" s="2">
        <v>4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K124" s="3">
        <v>61.86</v>
      </c>
      <c r="L124" s="2">
        <v>1307</v>
      </c>
    </row>
    <row r="125" spans="1:12" x14ac:dyDescent="0.2">
      <c r="A125" s="2" t="s">
        <v>80</v>
      </c>
      <c r="B125" s="2">
        <v>3</v>
      </c>
      <c r="C125" s="2">
        <v>3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K125" s="3">
        <v>18.96</v>
      </c>
      <c r="L125" s="2">
        <v>7199</v>
      </c>
    </row>
    <row r="126" spans="1:12" x14ac:dyDescent="0.2">
      <c r="A126" s="2" t="s">
        <v>357</v>
      </c>
      <c r="B126" s="2">
        <v>1</v>
      </c>
      <c r="C126" s="2">
        <v>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K126" s="3">
        <v>9.98</v>
      </c>
      <c r="L126" s="2">
        <v>5231</v>
      </c>
    </row>
    <row r="127" spans="1:12" x14ac:dyDescent="0.2">
      <c r="A127" s="2" t="s">
        <v>45</v>
      </c>
      <c r="B127" s="2">
        <v>2</v>
      </c>
      <c r="C127" s="2">
        <v>2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K127" s="3">
        <v>13.96</v>
      </c>
      <c r="L127" s="2">
        <v>25265</v>
      </c>
    </row>
    <row r="128" spans="1:12" x14ac:dyDescent="0.2">
      <c r="A128" s="2" t="s">
        <v>361</v>
      </c>
      <c r="B128" s="2">
        <v>49</v>
      </c>
      <c r="C128" s="2">
        <v>10</v>
      </c>
      <c r="D128" s="2">
        <v>39</v>
      </c>
      <c r="E128" s="2">
        <v>0</v>
      </c>
      <c r="F128" s="2">
        <v>0</v>
      </c>
      <c r="G128" s="2">
        <v>0</v>
      </c>
      <c r="H128" s="2">
        <v>0</v>
      </c>
      <c r="K128" s="3">
        <v>978.03</v>
      </c>
      <c r="L128" s="2">
        <v>1880</v>
      </c>
    </row>
    <row r="129" spans="1:12" x14ac:dyDescent="0.2">
      <c r="A129" s="2" t="s">
        <v>194</v>
      </c>
      <c r="B129" s="2">
        <v>61</v>
      </c>
      <c r="C129" s="2">
        <v>18</v>
      </c>
      <c r="D129" s="2">
        <v>43</v>
      </c>
      <c r="E129" s="2">
        <v>0</v>
      </c>
      <c r="F129" s="2">
        <v>0</v>
      </c>
      <c r="G129" s="2">
        <v>0</v>
      </c>
      <c r="H129" s="2">
        <v>0</v>
      </c>
      <c r="K129" s="3">
        <v>1148.5</v>
      </c>
      <c r="L129" s="2">
        <v>0</v>
      </c>
    </row>
    <row r="130" spans="1:12" x14ac:dyDescent="0.2">
      <c r="A130" s="2" t="s">
        <v>362</v>
      </c>
      <c r="B130" s="2">
        <v>1</v>
      </c>
      <c r="C130" s="2">
        <v>1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K130" s="3">
        <v>10.98</v>
      </c>
      <c r="L130" s="2">
        <v>1935</v>
      </c>
    </row>
    <row r="131" spans="1:12" x14ac:dyDescent="0.2">
      <c r="A131" s="2" t="s">
        <v>202</v>
      </c>
      <c r="B131" s="2">
        <v>41</v>
      </c>
      <c r="C131" s="2">
        <v>2</v>
      </c>
      <c r="D131" s="2">
        <v>39</v>
      </c>
      <c r="E131" s="2">
        <v>0</v>
      </c>
      <c r="F131" s="2">
        <v>0</v>
      </c>
      <c r="G131" s="2">
        <v>0</v>
      </c>
      <c r="H131" s="2">
        <v>0</v>
      </c>
      <c r="K131" s="3">
        <v>891.18</v>
      </c>
      <c r="L131" s="2">
        <v>1720</v>
      </c>
    </row>
    <row r="132" spans="1:12" x14ac:dyDescent="0.2">
      <c r="A132" s="2" t="s">
        <v>117</v>
      </c>
      <c r="B132" s="2">
        <v>6</v>
      </c>
      <c r="C132" s="2">
        <v>6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K132" s="3">
        <v>60.16</v>
      </c>
      <c r="L132" s="2">
        <v>3499</v>
      </c>
    </row>
    <row r="133" spans="1:12" x14ac:dyDescent="0.2">
      <c r="A133" s="2" t="s">
        <v>224</v>
      </c>
      <c r="B133" s="2">
        <v>3</v>
      </c>
      <c r="C133" s="2">
        <v>2</v>
      </c>
      <c r="D133" s="2">
        <v>1</v>
      </c>
      <c r="E133" s="2">
        <v>0</v>
      </c>
      <c r="F133" s="2">
        <v>0</v>
      </c>
      <c r="G133" s="2">
        <v>0</v>
      </c>
      <c r="H133" s="2">
        <v>0</v>
      </c>
      <c r="K133" s="3">
        <v>60.94</v>
      </c>
      <c r="L133" s="2">
        <v>847</v>
      </c>
    </row>
    <row r="134" spans="1:12" x14ac:dyDescent="0.2">
      <c r="A134" s="2" t="s">
        <v>268</v>
      </c>
      <c r="B134" s="2">
        <v>35</v>
      </c>
      <c r="C134" s="2">
        <v>10</v>
      </c>
      <c r="D134" s="2">
        <v>25</v>
      </c>
      <c r="E134" s="2">
        <v>0</v>
      </c>
      <c r="F134" s="2">
        <v>0</v>
      </c>
      <c r="G134" s="2">
        <v>0</v>
      </c>
      <c r="H134" s="2">
        <v>0</v>
      </c>
      <c r="K134" s="3">
        <v>768.25</v>
      </c>
      <c r="L134" s="2">
        <v>1492</v>
      </c>
    </row>
    <row r="135" spans="1:12" x14ac:dyDescent="0.2">
      <c r="A135" s="2" t="s">
        <v>109</v>
      </c>
      <c r="B135" s="2">
        <v>21</v>
      </c>
      <c r="C135" s="2">
        <v>7</v>
      </c>
      <c r="D135" s="2">
        <v>14</v>
      </c>
      <c r="E135" s="2">
        <v>0</v>
      </c>
      <c r="F135" s="2">
        <v>0</v>
      </c>
      <c r="G135" s="2">
        <v>0</v>
      </c>
      <c r="H135" s="2">
        <v>0</v>
      </c>
      <c r="K135" s="3">
        <v>230.58</v>
      </c>
      <c r="L135" s="2">
        <v>3259</v>
      </c>
    </row>
    <row r="136" spans="1:12" x14ac:dyDescent="0.2">
      <c r="A136" s="2" t="s">
        <v>102</v>
      </c>
      <c r="B136" s="2">
        <v>21</v>
      </c>
      <c r="C136" s="2">
        <v>1</v>
      </c>
      <c r="D136" s="2">
        <v>20</v>
      </c>
      <c r="E136" s="2">
        <v>0</v>
      </c>
      <c r="F136" s="2">
        <v>0</v>
      </c>
      <c r="G136" s="2">
        <v>0</v>
      </c>
      <c r="H136" s="2">
        <v>0</v>
      </c>
      <c r="K136" s="3">
        <v>233.03</v>
      </c>
      <c r="L136" s="2">
        <v>865</v>
      </c>
    </row>
    <row r="137" spans="1:12" x14ac:dyDescent="0.2">
      <c r="A137" s="2" t="s">
        <v>223</v>
      </c>
      <c r="B137" s="2">
        <v>4</v>
      </c>
      <c r="C137" s="2">
        <v>4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K137" s="3">
        <v>39.21</v>
      </c>
      <c r="L137" s="2">
        <v>408</v>
      </c>
    </row>
    <row r="138" spans="1:12" x14ac:dyDescent="0.2">
      <c r="A138" s="2" t="s">
        <v>81</v>
      </c>
      <c r="B138" s="2">
        <v>9</v>
      </c>
      <c r="C138" s="2">
        <v>8</v>
      </c>
      <c r="D138" s="2">
        <v>1</v>
      </c>
      <c r="E138" s="2">
        <v>0</v>
      </c>
      <c r="F138" s="2">
        <v>0</v>
      </c>
      <c r="G138" s="2">
        <v>0</v>
      </c>
      <c r="H138" s="2">
        <v>0</v>
      </c>
      <c r="K138" s="3">
        <v>62.28</v>
      </c>
      <c r="L138" s="2">
        <v>4646</v>
      </c>
    </row>
    <row r="139" spans="1:12" x14ac:dyDescent="0.2">
      <c r="A139" s="2" t="s">
        <v>365</v>
      </c>
      <c r="B139" s="2">
        <v>1</v>
      </c>
      <c r="C139" s="2">
        <v>1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K139" s="3">
        <v>7.98</v>
      </c>
      <c r="L139" s="2">
        <v>2</v>
      </c>
    </row>
    <row r="140" spans="1:12" x14ac:dyDescent="0.2">
      <c r="A140" s="2" t="s">
        <v>278</v>
      </c>
      <c r="B140" s="2">
        <v>20</v>
      </c>
      <c r="C140" s="2">
        <v>3</v>
      </c>
      <c r="D140" s="2">
        <v>17</v>
      </c>
      <c r="E140" s="2">
        <v>0</v>
      </c>
      <c r="F140" s="2">
        <v>0</v>
      </c>
      <c r="G140" s="2">
        <v>0</v>
      </c>
      <c r="H140" s="2">
        <v>0</v>
      </c>
      <c r="K140" s="3">
        <v>772.6</v>
      </c>
      <c r="L140" s="2">
        <v>976</v>
      </c>
    </row>
    <row r="141" spans="1:12" x14ac:dyDescent="0.2">
      <c r="A141" s="2" t="s">
        <v>302</v>
      </c>
      <c r="B141" s="2">
        <v>7</v>
      </c>
      <c r="C141" s="2">
        <v>7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K141" s="3">
        <v>489.86</v>
      </c>
      <c r="L141" s="2">
        <v>19</v>
      </c>
    </row>
    <row r="142" spans="1:12" x14ac:dyDescent="0.2">
      <c r="A142" s="2" t="s">
        <v>231</v>
      </c>
      <c r="B142" s="2">
        <v>42</v>
      </c>
      <c r="C142" s="2">
        <v>2</v>
      </c>
      <c r="D142" s="2">
        <v>40</v>
      </c>
      <c r="E142" s="2">
        <v>0</v>
      </c>
      <c r="F142" s="2">
        <v>0</v>
      </c>
      <c r="G142" s="2">
        <v>0</v>
      </c>
      <c r="H142" s="2">
        <v>0</v>
      </c>
      <c r="K142" s="3">
        <v>963.45</v>
      </c>
      <c r="L142" s="2">
        <v>5689</v>
      </c>
    </row>
    <row r="143" spans="1:12" x14ac:dyDescent="0.2">
      <c r="A143" s="2" t="s">
        <v>249</v>
      </c>
      <c r="B143" s="2">
        <v>7</v>
      </c>
      <c r="C143" s="2">
        <v>6</v>
      </c>
      <c r="D143" s="2">
        <v>1</v>
      </c>
      <c r="E143" s="2">
        <v>0</v>
      </c>
      <c r="F143" s="2">
        <v>0</v>
      </c>
      <c r="G143" s="2">
        <v>0</v>
      </c>
      <c r="H143" s="2">
        <v>0</v>
      </c>
      <c r="K143" s="3">
        <v>125.68</v>
      </c>
      <c r="L143" s="2">
        <v>5286</v>
      </c>
    </row>
    <row r="144" spans="1:12" x14ac:dyDescent="0.2">
      <c r="A144" s="2" t="s">
        <v>366</v>
      </c>
      <c r="B144" s="2">
        <v>2</v>
      </c>
      <c r="C144" s="2">
        <v>2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K144" s="3">
        <v>8.27</v>
      </c>
      <c r="L144" s="2">
        <v>56</v>
      </c>
    </row>
    <row r="145" spans="1:12" x14ac:dyDescent="0.2">
      <c r="A145" s="2" t="s">
        <v>101</v>
      </c>
      <c r="B145" s="2">
        <v>22</v>
      </c>
      <c r="C145" s="2">
        <v>22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K145" s="3">
        <v>155.56</v>
      </c>
      <c r="L145" s="2">
        <v>19371</v>
      </c>
    </row>
    <row r="146" spans="1:12" x14ac:dyDescent="0.2">
      <c r="A146" s="2" t="s">
        <v>225</v>
      </c>
      <c r="B146" s="2">
        <v>4</v>
      </c>
      <c r="C146" s="2">
        <v>4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K146" s="3">
        <v>99.92</v>
      </c>
      <c r="L146" s="2">
        <v>125</v>
      </c>
    </row>
    <row r="147" spans="1:12" x14ac:dyDescent="0.2">
      <c r="A147" s="2" t="s">
        <v>46</v>
      </c>
      <c r="B147" s="2">
        <v>12</v>
      </c>
      <c r="C147" s="2">
        <v>4</v>
      </c>
      <c r="D147" s="2">
        <v>6</v>
      </c>
      <c r="E147" s="2">
        <v>2</v>
      </c>
      <c r="F147" s="2">
        <v>0</v>
      </c>
      <c r="G147" s="2">
        <v>0</v>
      </c>
      <c r="H147" s="2">
        <v>0</v>
      </c>
      <c r="K147" s="3">
        <v>96.04</v>
      </c>
      <c r="L147" s="2">
        <v>4610</v>
      </c>
    </row>
    <row r="148" spans="1:12" x14ac:dyDescent="0.2">
      <c r="A148" s="2" t="s">
        <v>369</v>
      </c>
      <c r="B148" s="2">
        <v>4</v>
      </c>
      <c r="C148" s="2">
        <v>4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K148" s="3">
        <v>30.92</v>
      </c>
      <c r="L148" s="2">
        <v>3967</v>
      </c>
    </row>
    <row r="149" spans="1:12" x14ac:dyDescent="0.2">
      <c r="A149" s="2" t="s">
        <v>61</v>
      </c>
      <c r="B149" s="2">
        <v>2</v>
      </c>
      <c r="C149" s="2">
        <v>2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K149" s="3">
        <v>15.96</v>
      </c>
      <c r="L149" s="2">
        <v>3428</v>
      </c>
    </row>
    <row r="150" spans="1:12" x14ac:dyDescent="0.2">
      <c r="A150" s="2" t="s">
        <v>169</v>
      </c>
      <c r="B150" s="2">
        <v>1</v>
      </c>
      <c r="C150" s="2">
        <v>0</v>
      </c>
      <c r="D150" s="2">
        <v>1</v>
      </c>
      <c r="E150" s="2">
        <v>0</v>
      </c>
      <c r="F150" s="2">
        <v>0</v>
      </c>
      <c r="G150" s="2">
        <v>0</v>
      </c>
      <c r="H150" s="2">
        <v>0</v>
      </c>
      <c r="K150" s="3">
        <v>15.98</v>
      </c>
      <c r="L150" s="2">
        <v>2688</v>
      </c>
    </row>
    <row r="151" spans="1:12" x14ac:dyDescent="0.2">
      <c r="A151" s="2" t="s">
        <v>371</v>
      </c>
      <c r="B151" s="2">
        <v>5</v>
      </c>
      <c r="C151" s="2">
        <v>5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K151" s="3">
        <v>171.9</v>
      </c>
      <c r="L151" s="2">
        <v>657</v>
      </c>
    </row>
    <row r="152" spans="1:12" x14ac:dyDescent="0.2">
      <c r="A152" s="2" t="s">
        <v>373</v>
      </c>
      <c r="B152" s="2">
        <v>1</v>
      </c>
      <c r="C152" s="2">
        <v>1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K152" s="3">
        <v>15.98</v>
      </c>
      <c r="L152" s="2">
        <v>8</v>
      </c>
    </row>
    <row r="153" spans="1:12" x14ac:dyDescent="0.2">
      <c r="A153" s="2" t="s">
        <v>300</v>
      </c>
      <c r="B153" s="2">
        <v>19</v>
      </c>
      <c r="C153" s="2">
        <v>19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K153" s="3">
        <v>1055.6199999999999</v>
      </c>
      <c r="L153" s="2">
        <v>499</v>
      </c>
    </row>
    <row r="154" spans="1:12" x14ac:dyDescent="0.2">
      <c r="A154" s="2" t="s">
        <v>262</v>
      </c>
      <c r="B154" s="2">
        <v>3</v>
      </c>
      <c r="C154" s="2">
        <v>3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K154" s="3">
        <v>92.94</v>
      </c>
      <c r="L154" s="2">
        <v>546</v>
      </c>
    </row>
    <row r="155" spans="1:12" x14ac:dyDescent="0.2">
      <c r="A155" s="2" t="s">
        <v>161</v>
      </c>
      <c r="B155" s="2">
        <v>108</v>
      </c>
      <c r="C155" s="2">
        <v>21</v>
      </c>
      <c r="D155" s="2">
        <v>87</v>
      </c>
      <c r="E155" s="2">
        <v>0</v>
      </c>
      <c r="F155" s="2">
        <v>0</v>
      </c>
      <c r="G155" s="2">
        <v>0</v>
      </c>
      <c r="H155" s="2">
        <v>0</v>
      </c>
      <c r="K155" s="3">
        <v>1172.71</v>
      </c>
      <c r="L155" s="2">
        <v>611</v>
      </c>
    </row>
    <row r="156" spans="1:12" x14ac:dyDescent="0.2">
      <c r="A156" s="2" t="s">
        <v>114</v>
      </c>
      <c r="B156" s="2">
        <v>34</v>
      </c>
      <c r="C156" s="2">
        <v>7</v>
      </c>
      <c r="D156" s="2">
        <v>27</v>
      </c>
      <c r="E156" s="2">
        <v>0</v>
      </c>
      <c r="F156" s="2">
        <v>0</v>
      </c>
      <c r="G156" s="2">
        <v>0</v>
      </c>
      <c r="H156" s="2">
        <v>0</v>
      </c>
      <c r="K156" s="3">
        <v>403.32</v>
      </c>
      <c r="L156" s="2">
        <v>695</v>
      </c>
    </row>
    <row r="157" spans="1:12" x14ac:dyDescent="0.2">
      <c r="A157" s="2" t="s">
        <v>180</v>
      </c>
      <c r="B157" s="2">
        <v>2</v>
      </c>
      <c r="C157" s="2">
        <v>2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K157" s="3">
        <v>17.38</v>
      </c>
      <c r="L157" s="2">
        <v>668</v>
      </c>
    </row>
    <row r="158" spans="1:12" x14ac:dyDescent="0.2">
      <c r="A158" s="2" t="s">
        <v>209</v>
      </c>
      <c r="B158" s="2">
        <v>1</v>
      </c>
      <c r="C158" s="2">
        <v>0</v>
      </c>
      <c r="D158" s="2">
        <v>1</v>
      </c>
      <c r="E158" s="2">
        <v>0</v>
      </c>
      <c r="F158" s="2">
        <v>0</v>
      </c>
      <c r="G158" s="2">
        <v>0</v>
      </c>
      <c r="H158" s="2">
        <v>0</v>
      </c>
      <c r="K158" s="3">
        <v>10.62</v>
      </c>
      <c r="L158" s="2">
        <v>758</v>
      </c>
    </row>
    <row r="159" spans="1:12" x14ac:dyDescent="0.2">
      <c r="A159" s="2" t="s">
        <v>269</v>
      </c>
      <c r="B159" s="2">
        <v>1</v>
      </c>
      <c r="C159" s="2">
        <v>1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K159" s="3">
        <v>33.979999999999997</v>
      </c>
      <c r="L159" s="2">
        <v>668</v>
      </c>
    </row>
    <row r="160" spans="1:12" x14ac:dyDescent="0.2">
      <c r="A160" s="2" t="s">
        <v>251</v>
      </c>
      <c r="B160" s="2">
        <v>5</v>
      </c>
      <c r="C160" s="2">
        <v>3</v>
      </c>
      <c r="D160" s="2">
        <v>2</v>
      </c>
      <c r="E160" s="2">
        <v>0</v>
      </c>
      <c r="F160" s="2">
        <v>0</v>
      </c>
      <c r="G160" s="2">
        <v>0</v>
      </c>
      <c r="H160" s="2">
        <v>0</v>
      </c>
      <c r="K160" s="3">
        <v>130.9</v>
      </c>
      <c r="L160" s="2">
        <v>764</v>
      </c>
    </row>
    <row r="161" spans="1:12" x14ac:dyDescent="0.2">
      <c r="A161" s="2" t="s">
        <v>184</v>
      </c>
      <c r="B161" s="2">
        <v>62</v>
      </c>
      <c r="C161" s="2">
        <v>2</v>
      </c>
      <c r="D161" s="2">
        <v>60</v>
      </c>
      <c r="E161" s="2">
        <v>0</v>
      </c>
      <c r="F161" s="2">
        <v>0</v>
      </c>
      <c r="G161" s="2">
        <v>0</v>
      </c>
      <c r="H161" s="2">
        <v>0</v>
      </c>
      <c r="K161" s="3">
        <v>808.76</v>
      </c>
      <c r="L161" s="2">
        <v>1265</v>
      </c>
    </row>
    <row r="162" spans="1:12" x14ac:dyDescent="0.2">
      <c r="A162" s="2" t="s">
        <v>242</v>
      </c>
      <c r="B162" s="2">
        <v>22</v>
      </c>
      <c r="C162" s="2">
        <v>3</v>
      </c>
      <c r="D162" s="2">
        <v>19</v>
      </c>
      <c r="E162" s="2">
        <v>0</v>
      </c>
      <c r="F162" s="2">
        <v>0</v>
      </c>
      <c r="G162" s="2">
        <v>0</v>
      </c>
      <c r="H162" s="2">
        <v>0</v>
      </c>
      <c r="K162" s="3">
        <v>443.04</v>
      </c>
      <c r="L162" s="2">
        <v>632</v>
      </c>
    </row>
    <row r="163" spans="1:12" x14ac:dyDescent="0.2">
      <c r="A163" s="2" t="s">
        <v>379</v>
      </c>
      <c r="B163" s="2">
        <v>1</v>
      </c>
      <c r="C163" s="2">
        <v>1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K163" s="3">
        <v>8.4700000000000006</v>
      </c>
      <c r="L163" s="2">
        <v>1517</v>
      </c>
    </row>
    <row r="164" spans="1:12" x14ac:dyDescent="0.2">
      <c r="A164" s="2" t="s">
        <v>188</v>
      </c>
      <c r="B164" s="2">
        <v>7</v>
      </c>
      <c r="C164" s="2">
        <v>7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K164" s="3">
        <v>121.86</v>
      </c>
      <c r="L164" s="2">
        <v>4029</v>
      </c>
    </row>
    <row r="165" spans="1:12" x14ac:dyDescent="0.2">
      <c r="A165" s="2" t="s">
        <v>214</v>
      </c>
      <c r="B165" s="2">
        <v>2</v>
      </c>
      <c r="C165" s="2">
        <v>2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K165" s="3">
        <v>41.96</v>
      </c>
      <c r="L165" s="2">
        <v>2686</v>
      </c>
    </row>
    <row r="166" spans="1:12" x14ac:dyDescent="0.2">
      <c r="A166" s="2" t="s">
        <v>215</v>
      </c>
      <c r="B166" s="2">
        <v>44</v>
      </c>
      <c r="C166" s="2">
        <v>17</v>
      </c>
      <c r="D166" s="2">
        <v>27</v>
      </c>
      <c r="E166" s="2">
        <v>0</v>
      </c>
      <c r="F166" s="2">
        <v>0</v>
      </c>
      <c r="G166" s="2">
        <v>0</v>
      </c>
      <c r="H166" s="2">
        <v>0</v>
      </c>
      <c r="K166" s="3">
        <v>847.95</v>
      </c>
      <c r="L166" s="2">
        <v>2014</v>
      </c>
    </row>
    <row r="167" spans="1:12" x14ac:dyDescent="0.2">
      <c r="A167" s="2" t="s">
        <v>247</v>
      </c>
      <c r="B167" s="2">
        <v>4</v>
      </c>
      <c r="C167" s="2">
        <v>4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K167" s="3">
        <v>103.92</v>
      </c>
      <c r="L167" s="2">
        <v>1343</v>
      </c>
    </row>
    <row r="168" spans="1:12" x14ac:dyDescent="0.2">
      <c r="A168" s="2" t="s">
        <v>270</v>
      </c>
      <c r="B168" s="2">
        <v>10</v>
      </c>
      <c r="C168" s="2">
        <v>10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K168" s="3">
        <v>279.8</v>
      </c>
      <c r="L168" s="2">
        <v>805</v>
      </c>
    </row>
    <row r="169" spans="1:12" x14ac:dyDescent="0.2">
      <c r="A169" s="2" t="s">
        <v>93</v>
      </c>
      <c r="B169" s="2">
        <v>18</v>
      </c>
      <c r="C169" s="2">
        <v>3</v>
      </c>
      <c r="D169" s="2">
        <v>15</v>
      </c>
      <c r="E169" s="2">
        <v>0</v>
      </c>
      <c r="F169" s="2">
        <v>0</v>
      </c>
      <c r="G169" s="2">
        <v>0</v>
      </c>
      <c r="H169" s="2">
        <v>0</v>
      </c>
      <c r="K169" s="3">
        <v>161.68</v>
      </c>
      <c r="L169" s="2">
        <v>6383</v>
      </c>
    </row>
    <row r="170" spans="1:12" x14ac:dyDescent="0.2">
      <c r="A170" s="2" t="s">
        <v>99</v>
      </c>
      <c r="B170" s="2">
        <v>234</v>
      </c>
      <c r="C170" s="2">
        <v>20</v>
      </c>
      <c r="D170" s="2">
        <v>214</v>
      </c>
      <c r="E170" s="2">
        <v>0</v>
      </c>
      <c r="F170" s="2">
        <v>0</v>
      </c>
      <c r="G170" s="2">
        <v>0</v>
      </c>
      <c r="H170" s="2">
        <v>0</v>
      </c>
      <c r="K170" s="3">
        <v>2228.2399999999998</v>
      </c>
      <c r="L170" s="2">
        <v>1123</v>
      </c>
    </row>
    <row r="171" spans="1:12" x14ac:dyDescent="0.2">
      <c r="A171" s="2" t="s">
        <v>382</v>
      </c>
      <c r="B171" s="2">
        <v>1</v>
      </c>
      <c r="C171" s="2">
        <v>1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K171" s="3">
        <v>8.98</v>
      </c>
      <c r="L171" s="2">
        <v>99712</v>
      </c>
    </row>
    <row r="172" spans="1:12" x14ac:dyDescent="0.2">
      <c r="A172" s="2" t="s">
        <v>111</v>
      </c>
      <c r="B172" s="2">
        <v>84</v>
      </c>
      <c r="C172" s="2">
        <v>5</v>
      </c>
      <c r="D172" s="2">
        <v>79</v>
      </c>
      <c r="E172" s="2">
        <v>0</v>
      </c>
      <c r="F172" s="2">
        <v>0</v>
      </c>
      <c r="G172" s="2">
        <v>0</v>
      </c>
      <c r="H172" s="2">
        <v>0</v>
      </c>
      <c r="K172" s="3">
        <v>821.99</v>
      </c>
      <c r="L172" s="2">
        <v>33237</v>
      </c>
    </row>
    <row r="173" spans="1:12" x14ac:dyDescent="0.2">
      <c r="A173" s="2" t="s">
        <v>112</v>
      </c>
      <c r="B173" s="2">
        <v>109</v>
      </c>
      <c r="C173" s="2">
        <v>9</v>
      </c>
      <c r="D173" s="2">
        <v>100</v>
      </c>
      <c r="E173" s="2">
        <v>0</v>
      </c>
      <c r="F173" s="2">
        <v>0</v>
      </c>
      <c r="G173" s="2">
        <v>0</v>
      </c>
      <c r="H173" s="2">
        <v>0</v>
      </c>
      <c r="K173" s="3">
        <v>1308.43</v>
      </c>
      <c r="L173" s="2">
        <v>24928</v>
      </c>
    </row>
    <row r="174" spans="1:12" x14ac:dyDescent="0.2">
      <c r="A174" s="2" t="s">
        <v>178</v>
      </c>
      <c r="B174" s="2">
        <v>45</v>
      </c>
      <c r="C174" s="2">
        <v>7</v>
      </c>
      <c r="D174" s="2">
        <v>38</v>
      </c>
      <c r="E174" s="2">
        <v>0</v>
      </c>
      <c r="F174" s="2">
        <v>0</v>
      </c>
      <c r="G174" s="2">
        <v>0</v>
      </c>
      <c r="H174" s="2">
        <v>0</v>
      </c>
      <c r="K174" s="3">
        <v>762.14</v>
      </c>
      <c r="L174" s="2">
        <v>12464</v>
      </c>
    </row>
    <row r="175" spans="1:12" x14ac:dyDescent="0.2">
      <c r="A175" s="2" t="s">
        <v>238</v>
      </c>
      <c r="B175" s="2">
        <v>3</v>
      </c>
      <c r="C175" s="2">
        <v>2</v>
      </c>
      <c r="D175" s="2">
        <v>1</v>
      </c>
      <c r="E175" s="2">
        <v>0</v>
      </c>
      <c r="F175" s="2">
        <v>0</v>
      </c>
      <c r="G175" s="2">
        <v>0</v>
      </c>
      <c r="H175" s="2">
        <v>0</v>
      </c>
      <c r="K175" s="3">
        <v>60.88</v>
      </c>
      <c r="L175" s="2">
        <v>9971</v>
      </c>
    </row>
    <row r="176" spans="1:12" x14ac:dyDescent="0.2">
      <c r="A176" s="2" t="s">
        <v>384</v>
      </c>
      <c r="B176" s="2">
        <v>13</v>
      </c>
      <c r="C176" s="2">
        <v>2</v>
      </c>
      <c r="D176" s="2">
        <v>11</v>
      </c>
      <c r="E176" s="2">
        <v>0</v>
      </c>
      <c r="F176" s="2">
        <v>0</v>
      </c>
      <c r="G176" s="2">
        <v>0</v>
      </c>
      <c r="H176" s="2">
        <v>0</v>
      </c>
      <c r="K176" s="3">
        <v>193.75</v>
      </c>
      <c r="L176" s="2">
        <v>159</v>
      </c>
    </row>
    <row r="177" spans="1:12" x14ac:dyDescent="0.2">
      <c r="A177" s="2" t="s">
        <v>199</v>
      </c>
      <c r="B177" s="2">
        <v>8</v>
      </c>
      <c r="C177" s="2">
        <v>8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K177" s="3">
        <v>159.84</v>
      </c>
      <c r="L177" s="2">
        <v>99</v>
      </c>
    </row>
    <row r="178" spans="1:12" x14ac:dyDescent="0.2">
      <c r="A178" s="2" t="s">
        <v>295</v>
      </c>
      <c r="B178" s="2">
        <v>213</v>
      </c>
      <c r="C178" s="2">
        <v>43</v>
      </c>
      <c r="D178" s="2">
        <v>170</v>
      </c>
      <c r="E178" s="2">
        <v>0</v>
      </c>
      <c r="F178" s="2">
        <v>0</v>
      </c>
      <c r="G178" s="2">
        <v>0</v>
      </c>
      <c r="H178" s="2">
        <v>0</v>
      </c>
      <c r="K178" s="3">
        <v>10594.98</v>
      </c>
      <c r="L178" s="2">
        <v>288</v>
      </c>
    </row>
    <row r="179" spans="1:12" x14ac:dyDescent="0.2">
      <c r="A179" s="2" t="s">
        <v>308</v>
      </c>
      <c r="B179" s="2">
        <v>67</v>
      </c>
      <c r="C179" s="2">
        <v>18</v>
      </c>
      <c r="D179" s="2">
        <v>49</v>
      </c>
      <c r="E179" s="2">
        <v>0</v>
      </c>
      <c r="F179" s="2">
        <v>0</v>
      </c>
      <c r="G179" s="2">
        <v>0</v>
      </c>
      <c r="H179" s="2">
        <v>0</v>
      </c>
      <c r="K179" s="3">
        <v>6768.66</v>
      </c>
      <c r="L179" s="2">
        <v>144</v>
      </c>
    </row>
    <row r="180" spans="1:12" x14ac:dyDescent="0.2">
      <c r="A180" s="2" t="s">
        <v>386</v>
      </c>
      <c r="B180" s="2">
        <v>1</v>
      </c>
      <c r="C180" s="2">
        <v>1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K180" s="3">
        <v>8.98</v>
      </c>
      <c r="L180" s="2">
        <v>0</v>
      </c>
    </row>
    <row r="181" spans="1:12" x14ac:dyDescent="0.2">
      <c r="A181" s="2" t="s">
        <v>387</v>
      </c>
      <c r="B181" s="2">
        <v>1</v>
      </c>
      <c r="C181" s="2"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K181" s="3">
        <v>7.98</v>
      </c>
      <c r="L181" s="2">
        <v>0</v>
      </c>
    </row>
    <row r="182" spans="1:12" x14ac:dyDescent="0.2">
      <c r="A182" s="2" t="s">
        <v>388</v>
      </c>
      <c r="B182" s="2">
        <v>12</v>
      </c>
      <c r="C182" s="2">
        <v>12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K182" s="3">
        <v>82.04</v>
      </c>
      <c r="L182" s="2">
        <v>0</v>
      </c>
    </row>
    <row r="183" spans="1:12" x14ac:dyDescent="0.2">
      <c r="A183" s="2" t="s">
        <v>389</v>
      </c>
      <c r="B183" s="2">
        <v>1</v>
      </c>
      <c r="C183" s="2">
        <v>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K183" s="3">
        <v>8.57</v>
      </c>
      <c r="L183" s="2">
        <v>0</v>
      </c>
    </row>
    <row r="184" spans="1:12" x14ac:dyDescent="0.2">
      <c r="A184" s="2" t="s">
        <v>233</v>
      </c>
      <c r="B184" s="2">
        <v>5</v>
      </c>
      <c r="C184" s="2">
        <v>1</v>
      </c>
      <c r="D184" s="2">
        <v>4</v>
      </c>
      <c r="E184" s="2">
        <v>0</v>
      </c>
      <c r="F184" s="2">
        <v>0</v>
      </c>
      <c r="G184" s="2">
        <v>0</v>
      </c>
      <c r="H184" s="2">
        <v>0</v>
      </c>
      <c r="K184" s="3">
        <v>119.9</v>
      </c>
      <c r="L184" s="2">
        <v>1814</v>
      </c>
    </row>
    <row r="185" spans="1:12" x14ac:dyDescent="0.2">
      <c r="A185" s="2" t="s">
        <v>148</v>
      </c>
      <c r="B185" s="2">
        <v>157</v>
      </c>
      <c r="C185" s="2">
        <v>45</v>
      </c>
      <c r="D185" s="2">
        <v>112</v>
      </c>
      <c r="E185" s="2">
        <v>0</v>
      </c>
      <c r="F185" s="2">
        <v>0</v>
      </c>
      <c r="G185" s="2">
        <v>0</v>
      </c>
      <c r="H185" s="2">
        <v>0</v>
      </c>
      <c r="K185" s="3">
        <v>1795.69</v>
      </c>
      <c r="L185" s="2">
        <v>566</v>
      </c>
    </row>
    <row r="186" spans="1:12" x14ac:dyDescent="0.2">
      <c r="A186" s="2" t="s">
        <v>237</v>
      </c>
      <c r="B186" s="2">
        <v>34</v>
      </c>
      <c r="C186" s="2">
        <v>5</v>
      </c>
      <c r="D186" s="2">
        <v>29</v>
      </c>
      <c r="E186" s="2">
        <v>0</v>
      </c>
      <c r="F186" s="2">
        <v>0</v>
      </c>
      <c r="G186" s="2">
        <v>0</v>
      </c>
      <c r="H186" s="2">
        <v>0</v>
      </c>
      <c r="K186" s="3">
        <v>610.29999999999995</v>
      </c>
      <c r="L186" s="2">
        <v>1762</v>
      </c>
    </row>
    <row r="187" spans="1:12" x14ac:dyDescent="0.2">
      <c r="A187" s="2" t="s">
        <v>51</v>
      </c>
      <c r="B187" s="2">
        <v>200</v>
      </c>
      <c r="C187" s="2">
        <v>30</v>
      </c>
      <c r="D187" s="2">
        <v>170</v>
      </c>
      <c r="E187" s="2">
        <v>0</v>
      </c>
      <c r="F187" s="2">
        <v>0</v>
      </c>
      <c r="G187" s="2">
        <v>0</v>
      </c>
      <c r="H187" s="2">
        <v>0</v>
      </c>
      <c r="K187" s="3">
        <v>1543.3</v>
      </c>
      <c r="L187" s="2">
        <v>3243</v>
      </c>
    </row>
    <row r="188" spans="1:12" x14ac:dyDescent="0.2">
      <c r="A188" s="2" t="s">
        <v>204</v>
      </c>
      <c r="B188" s="2">
        <v>1</v>
      </c>
      <c r="C188" s="2">
        <v>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K188" s="3">
        <v>21.98</v>
      </c>
      <c r="L188" s="2">
        <v>1621</v>
      </c>
    </row>
    <row r="189" spans="1:12" x14ac:dyDescent="0.2">
      <c r="A189" s="2" t="s">
        <v>179</v>
      </c>
      <c r="B189" s="2">
        <v>13</v>
      </c>
      <c r="C189" s="2">
        <v>1</v>
      </c>
      <c r="D189" s="2">
        <v>12</v>
      </c>
      <c r="E189" s="2">
        <v>0</v>
      </c>
      <c r="F189" s="2">
        <v>0</v>
      </c>
      <c r="G189" s="2">
        <v>0</v>
      </c>
      <c r="H189" s="2">
        <v>0</v>
      </c>
      <c r="K189" s="3">
        <v>220.74</v>
      </c>
      <c r="L189" s="2">
        <v>665</v>
      </c>
    </row>
    <row r="190" spans="1:12" x14ac:dyDescent="0.2">
      <c r="A190" s="2" t="s">
        <v>94</v>
      </c>
      <c r="B190" s="2">
        <v>91</v>
      </c>
      <c r="C190" s="2">
        <v>15</v>
      </c>
      <c r="D190" s="2">
        <v>76</v>
      </c>
      <c r="E190" s="2">
        <v>0</v>
      </c>
      <c r="F190" s="2">
        <v>0</v>
      </c>
      <c r="G190" s="2">
        <v>0</v>
      </c>
      <c r="H190" s="2">
        <v>0</v>
      </c>
      <c r="K190" s="3">
        <v>983.31</v>
      </c>
      <c r="L190" s="2">
        <v>4672</v>
      </c>
    </row>
    <row r="191" spans="1:12" x14ac:dyDescent="0.2">
      <c r="A191" s="2" t="s">
        <v>52</v>
      </c>
      <c r="B191" s="2">
        <v>8</v>
      </c>
      <c r="C191" s="2">
        <v>8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K191" s="3">
        <v>104.86</v>
      </c>
      <c r="L191" s="2">
        <v>2336</v>
      </c>
    </row>
    <row r="192" spans="1:12" x14ac:dyDescent="0.2">
      <c r="A192" s="2" t="s">
        <v>394</v>
      </c>
      <c r="B192" s="2">
        <v>2</v>
      </c>
      <c r="C192" s="2">
        <v>2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K192" s="3">
        <v>45.96</v>
      </c>
      <c r="L192" s="2">
        <v>934</v>
      </c>
    </row>
    <row r="193" spans="1:12" x14ac:dyDescent="0.2">
      <c r="A193" s="2" t="s">
        <v>395</v>
      </c>
      <c r="B193" s="2">
        <v>1</v>
      </c>
      <c r="C193" s="2"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K193" s="3">
        <v>10.98</v>
      </c>
      <c r="L193" s="2">
        <v>18541</v>
      </c>
    </row>
    <row r="194" spans="1:12" x14ac:dyDescent="0.2">
      <c r="A194" s="2" t="s">
        <v>44</v>
      </c>
      <c r="B194" s="2">
        <v>1</v>
      </c>
      <c r="C194" s="2">
        <v>1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5"/>
      <c r="K194" s="3">
        <v>5.98</v>
      </c>
      <c r="L194" s="2">
        <v>37082</v>
      </c>
    </row>
    <row r="195" spans="1:12" x14ac:dyDescent="0.2">
      <c r="A195" s="2" t="s">
        <v>284</v>
      </c>
      <c r="B195" s="2">
        <v>113</v>
      </c>
      <c r="C195" s="2">
        <v>44</v>
      </c>
      <c r="D195" s="2">
        <v>69</v>
      </c>
      <c r="E195" s="2">
        <v>0</v>
      </c>
      <c r="F195" s="2">
        <v>0</v>
      </c>
      <c r="G195" s="2">
        <v>0</v>
      </c>
      <c r="H195" s="2">
        <v>0</v>
      </c>
      <c r="K195" s="3">
        <v>4503.18</v>
      </c>
      <c r="L195" s="2">
        <v>2684</v>
      </c>
    </row>
    <row r="196" spans="1:12" x14ac:dyDescent="0.2">
      <c r="A196" s="2" t="s">
        <v>96</v>
      </c>
      <c r="B196" s="2">
        <v>16</v>
      </c>
      <c r="C196" s="2">
        <v>8</v>
      </c>
      <c r="D196" s="2">
        <v>8</v>
      </c>
      <c r="E196" s="2">
        <v>0</v>
      </c>
      <c r="F196" s="2">
        <v>0</v>
      </c>
      <c r="G196" s="2">
        <v>0</v>
      </c>
      <c r="H196" s="2">
        <v>0</v>
      </c>
      <c r="K196" s="3">
        <v>213.68</v>
      </c>
      <c r="L196" s="2">
        <v>3005</v>
      </c>
    </row>
    <row r="197" spans="1:12" x14ac:dyDescent="0.2">
      <c r="A197" s="2" t="s">
        <v>398</v>
      </c>
      <c r="B197" s="2">
        <v>8</v>
      </c>
      <c r="C197" s="2">
        <v>8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K197" s="3">
        <v>63.6</v>
      </c>
      <c r="L197" s="2">
        <v>3339</v>
      </c>
    </row>
    <row r="198" spans="1:12" x14ac:dyDescent="0.2">
      <c r="A198" s="2" t="s">
        <v>405</v>
      </c>
      <c r="B198" s="2">
        <v>30</v>
      </c>
      <c r="C198" s="2">
        <v>3</v>
      </c>
      <c r="D198" s="2">
        <v>27</v>
      </c>
      <c r="E198" s="2">
        <v>0</v>
      </c>
      <c r="F198" s="2">
        <v>0</v>
      </c>
      <c r="G198" s="2">
        <v>0</v>
      </c>
      <c r="H198" s="2">
        <v>0</v>
      </c>
      <c r="K198" s="3">
        <v>1798.5</v>
      </c>
      <c r="L198" s="2">
        <v>488</v>
      </c>
    </row>
    <row r="199" spans="1:12" x14ac:dyDescent="0.2">
      <c r="A199" s="2" t="s">
        <v>406</v>
      </c>
      <c r="B199" s="2">
        <v>1</v>
      </c>
      <c r="C199" s="2">
        <v>1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K199" s="3">
        <v>117.95</v>
      </c>
      <c r="L199" s="2">
        <v>244</v>
      </c>
    </row>
    <row r="200" spans="1:12" x14ac:dyDescent="0.2">
      <c r="A200" s="2" t="s">
        <v>407</v>
      </c>
      <c r="B200" s="2">
        <v>6</v>
      </c>
      <c r="C200" s="2">
        <v>6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K200" s="3">
        <v>203.88</v>
      </c>
      <c r="L200" s="2">
        <v>723</v>
      </c>
    </row>
    <row r="201" spans="1:12" x14ac:dyDescent="0.2">
      <c r="A201" s="2" t="s">
        <v>408</v>
      </c>
      <c r="B201" s="2">
        <v>1</v>
      </c>
      <c r="C201" s="2">
        <v>1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K201" s="3">
        <v>28.98</v>
      </c>
      <c r="L201" s="2">
        <v>482</v>
      </c>
    </row>
    <row r="202" spans="1:12" x14ac:dyDescent="0.2">
      <c r="A202" s="2" t="s">
        <v>409</v>
      </c>
      <c r="B202" s="2">
        <v>63</v>
      </c>
      <c r="C202" s="2">
        <v>20</v>
      </c>
      <c r="D202" s="2">
        <v>43</v>
      </c>
      <c r="E202" s="2">
        <v>0</v>
      </c>
      <c r="F202" s="2">
        <v>0</v>
      </c>
      <c r="G202" s="2">
        <v>0</v>
      </c>
      <c r="H202" s="2">
        <v>0</v>
      </c>
      <c r="K202" s="3">
        <v>2365.7399999999998</v>
      </c>
      <c r="L202" s="2">
        <v>361</v>
      </c>
    </row>
    <row r="203" spans="1:12" x14ac:dyDescent="0.2">
      <c r="A203" s="2" t="s">
        <v>130</v>
      </c>
      <c r="B203" s="2">
        <v>280</v>
      </c>
      <c r="C203" s="2">
        <v>59</v>
      </c>
      <c r="D203" s="2">
        <v>221</v>
      </c>
      <c r="E203" s="2">
        <v>0</v>
      </c>
      <c r="F203" s="2">
        <v>0</v>
      </c>
      <c r="G203" s="2">
        <v>0</v>
      </c>
      <c r="H203" s="2">
        <v>0</v>
      </c>
      <c r="K203" s="3">
        <v>3557.38</v>
      </c>
      <c r="L203" s="2">
        <v>17442</v>
      </c>
    </row>
    <row r="204" spans="1:12" x14ac:dyDescent="0.2">
      <c r="A204" s="2" t="s">
        <v>167</v>
      </c>
      <c r="B204" s="2">
        <v>16</v>
      </c>
      <c r="C204" s="2">
        <v>6</v>
      </c>
      <c r="D204" s="2">
        <v>10</v>
      </c>
      <c r="E204" s="2">
        <v>0</v>
      </c>
      <c r="F204" s="2">
        <v>0</v>
      </c>
      <c r="G204" s="2">
        <v>0</v>
      </c>
      <c r="H204" s="2">
        <v>0</v>
      </c>
      <c r="K204" s="3">
        <v>243.68</v>
      </c>
      <c r="L204" s="2">
        <v>11628</v>
      </c>
    </row>
    <row r="205" spans="1:12" x14ac:dyDescent="0.2">
      <c r="A205" s="2" t="s">
        <v>165</v>
      </c>
      <c r="B205" s="2">
        <v>100</v>
      </c>
      <c r="C205" s="2">
        <v>11</v>
      </c>
      <c r="D205" s="2">
        <v>89</v>
      </c>
      <c r="E205" s="2">
        <v>0</v>
      </c>
      <c r="F205" s="2">
        <v>0</v>
      </c>
      <c r="G205" s="2">
        <v>0</v>
      </c>
      <c r="H205" s="2">
        <v>0</v>
      </c>
      <c r="K205" s="3">
        <v>1589.22</v>
      </c>
      <c r="L205" s="2">
        <v>8721</v>
      </c>
    </row>
    <row r="206" spans="1:12" x14ac:dyDescent="0.2">
      <c r="A206" s="2" t="s">
        <v>211</v>
      </c>
      <c r="B206" s="2">
        <v>4</v>
      </c>
      <c r="C206" s="2">
        <v>4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K206" s="3">
        <v>83.92</v>
      </c>
      <c r="L206" s="2">
        <v>6976</v>
      </c>
    </row>
    <row r="207" spans="1:12" x14ac:dyDescent="0.2">
      <c r="A207" s="2" t="s">
        <v>217</v>
      </c>
      <c r="B207" s="2">
        <v>19</v>
      </c>
      <c r="C207" s="2">
        <v>5</v>
      </c>
      <c r="D207" s="2">
        <v>14</v>
      </c>
      <c r="E207" s="2">
        <v>0</v>
      </c>
      <c r="F207" s="2">
        <v>0</v>
      </c>
      <c r="G207" s="2">
        <v>0</v>
      </c>
      <c r="H207" s="2">
        <v>0</v>
      </c>
      <c r="K207" s="3">
        <v>420.07</v>
      </c>
      <c r="L207" s="2">
        <v>5813</v>
      </c>
    </row>
    <row r="208" spans="1:12" x14ac:dyDescent="0.2">
      <c r="A208" s="2" t="s">
        <v>257</v>
      </c>
      <c r="B208" s="2">
        <v>1</v>
      </c>
      <c r="C208" s="2">
        <v>1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K208" s="3">
        <v>28.98</v>
      </c>
      <c r="L208" s="2">
        <v>4360</v>
      </c>
    </row>
    <row r="209" spans="1:12" x14ac:dyDescent="0.2">
      <c r="A209" s="2" t="s">
        <v>265</v>
      </c>
      <c r="B209" s="2">
        <v>2</v>
      </c>
      <c r="C209" s="2">
        <v>2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K209" s="3">
        <v>65.959999999999994</v>
      </c>
      <c r="L209" s="2">
        <v>3488</v>
      </c>
    </row>
    <row r="210" spans="1:12" x14ac:dyDescent="0.2">
      <c r="A210" s="2" t="s">
        <v>275</v>
      </c>
      <c r="B210" s="2">
        <v>7</v>
      </c>
      <c r="C210" s="2">
        <v>3</v>
      </c>
      <c r="D210" s="2">
        <v>4</v>
      </c>
      <c r="E210" s="2">
        <v>0</v>
      </c>
      <c r="F210" s="2">
        <v>0</v>
      </c>
      <c r="G210" s="2">
        <v>0</v>
      </c>
      <c r="H210" s="2">
        <v>0</v>
      </c>
      <c r="K210" s="3">
        <v>245.86</v>
      </c>
      <c r="L210" s="2">
        <v>2906</v>
      </c>
    </row>
    <row r="211" spans="1:12" x14ac:dyDescent="0.2">
      <c r="A211" s="2" t="s">
        <v>411</v>
      </c>
      <c r="B211" s="2">
        <v>1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K211" s="3">
        <v>14.47</v>
      </c>
      <c r="L211" s="2">
        <v>339</v>
      </c>
    </row>
    <row r="212" spans="1:12" x14ac:dyDescent="0.2">
      <c r="A212" s="2" t="s">
        <v>276</v>
      </c>
      <c r="B212" s="2">
        <v>30</v>
      </c>
      <c r="C212" s="2">
        <v>3</v>
      </c>
      <c r="D212" s="2">
        <v>24</v>
      </c>
      <c r="E212" s="2">
        <v>3</v>
      </c>
      <c r="F212" s="2">
        <v>0</v>
      </c>
      <c r="G212" s="2">
        <v>0</v>
      </c>
      <c r="H212" s="2">
        <v>0</v>
      </c>
      <c r="K212" s="3">
        <v>1130.48</v>
      </c>
      <c r="L212" s="2">
        <v>356</v>
      </c>
    </row>
    <row r="213" spans="1:12" x14ac:dyDescent="0.2">
      <c r="A213" s="2" t="s">
        <v>244</v>
      </c>
      <c r="B213" s="2">
        <v>4</v>
      </c>
      <c r="C213" s="2">
        <v>1</v>
      </c>
      <c r="D213" s="2">
        <v>3</v>
      </c>
      <c r="E213" s="2">
        <v>0</v>
      </c>
      <c r="F213" s="2">
        <v>0</v>
      </c>
      <c r="G213" s="2">
        <v>0</v>
      </c>
      <c r="H213" s="2">
        <v>0</v>
      </c>
      <c r="K213" s="3">
        <v>103.92</v>
      </c>
      <c r="L213" s="2">
        <v>2000</v>
      </c>
    </row>
    <row r="214" spans="1:12" x14ac:dyDescent="0.2">
      <c r="A214" s="2" t="s">
        <v>256</v>
      </c>
      <c r="B214" s="2">
        <v>37</v>
      </c>
      <c r="C214" s="2">
        <v>5</v>
      </c>
      <c r="D214" s="2">
        <v>32</v>
      </c>
      <c r="E214" s="2">
        <v>0</v>
      </c>
      <c r="F214" s="2">
        <v>0</v>
      </c>
      <c r="G214" s="2">
        <v>0</v>
      </c>
      <c r="H214" s="2">
        <v>0</v>
      </c>
      <c r="K214" s="3">
        <v>1070.26</v>
      </c>
      <c r="L214" s="2">
        <v>1000</v>
      </c>
    </row>
    <row r="215" spans="1:12" x14ac:dyDescent="0.2">
      <c r="A215" s="2" t="s">
        <v>288</v>
      </c>
      <c r="B215" s="2">
        <v>3</v>
      </c>
      <c r="C215" s="2">
        <v>3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K215" s="3">
        <v>125.94</v>
      </c>
      <c r="L215" s="2">
        <v>800</v>
      </c>
    </row>
    <row r="216" spans="1:12" x14ac:dyDescent="0.2">
      <c r="A216" s="2" t="s">
        <v>286</v>
      </c>
      <c r="B216" s="2">
        <v>6</v>
      </c>
      <c r="C216" s="2">
        <v>2</v>
      </c>
      <c r="D216" s="2">
        <v>4</v>
      </c>
      <c r="E216" s="2">
        <v>0</v>
      </c>
      <c r="F216" s="2">
        <v>0</v>
      </c>
      <c r="G216" s="2">
        <v>0</v>
      </c>
      <c r="H216" s="2">
        <v>0</v>
      </c>
      <c r="K216" s="3">
        <v>239.88</v>
      </c>
      <c r="L216" s="2">
        <v>666</v>
      </c>
    </row>
    <row r="217" spans="1:12" x14ac:dyDescent="0.2">
      <c r="A217" s="2" t="s">
        <v>414</v>
      </c>
      <c r="B217" s="2">
        <v>1</v>
      </c>
      <c r="C217" s="2">
        <v>1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K217" s="3">
        <v>71.98</v>
      </c>
      <c r="L217" s="2">
        <v>400</v>
      </c>
    </row>
    <row r="218" spans="1:12" x14ac:dyDescent="0.2">
      <c r="A218" s="2" t="s">
        <v>88</v>
      </c>
      <c r="B218" s="2">
        <v>6</v>
      </c>
      <c r="C218" s="2">
        <v>6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K218" s="3">
        <v>41.7</v>
      </c>
      <c r="L218" s="2">
        <v>5075</v>
      </c>
    </row>
    <row r="219" spans="1:12" x14ac:dyDescent="0.2">
      <c r="A219" s="2" t="s">
        <v>145</v>
      </c>
      <c r="B219" s="2">
        <v>4</v>
      </c>
      <c r="C219" s="2">
        <v>3</v>
      </c>
      <c r="D219" s="2">
        <v>1</v>
      </c>
      <c r="E219" s="2">
        <v>0</v>
      </c>
      <c r="F219" s="2">
        <v>0</v>
      </c>
      <c r="G219" s="2">
        <v>0</v>
      </c>
      <c r="H219" s="2">
        <v>0</v>
      </c>
      <c r="K219" s="3">
        <v>33.44</v>
      </c>
      <c r="L219" s="2">
        <v>2985</v>
      </c>
    </row>
    <row r="220" spans="1:12" x14ac:dyDescent="0.2">
      <c r="A220" s="2" t="s">
        <v>82</v>
      </c>
      <c r="B220" s="2">
        <v>9</v>
      </c>
      <c r="C220" s="2">
        <v>1</v>
      </c>
      <c r="D220" s="2">
        <v>8</v>
      </c>
      <c r="E220" s="2">
        <v>0</v>
      </c>
      <c r="F220" s="2">
        <v>0</v>
      </c>
      <c r="G220" s="2">
        <v>0</v>
      </c>
      <c r="H220" s="2">
        <v>0</v>
      </c>
      <c r="K220" s="3">
        <v>88.82</v>
      </c>
      <c r="L220" s="2">
        <v>2485</v>
      </c>
    </row>
    <row r="221" spans="1:12" x14ac:dyDescent="0.2">
      <c r="A221" s="2" t="s">
        <v>119</v>
      </c>
      <c r="B221" s="2">
        <v>23</v>
      </c>
      <c r="C221" s="2">
        <v>19</v>
      </c>
      <c r="D221" s="2">
        <v>4</v>
      </c>
      <c r="E221" s="2">
        <v>0</v>
      </c>
      <c r="F221" s="2">
        <v>0</v>
      </c>
      <c r="G221" s="2">
        <v>0</v>
      </c>
      <c r="H221" s="2">
        <v>0</v>
      </c>
      <c r="K221" s="3">
        <v>273.62</v>
      </c>
      <c r="L221" s="2">
        <v>1244</v>
      </c>
    </row>
    <row r="222" spans="1:12" x14ac:dyDescent="0.2">
      <c r="A222" s="2" t="s">
        <v>416</v>
      </c>
      <c r="B222" s="2">
        <v>2</v>
      </c>
      <c r="C222" s="2">
        <v>2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K222" s="3">
        <v>29.96</v>
      </c>
      <c r="L222" s="2">
        <v>829</v>
      </c>
    </row>
    <row r="223" spans="1:12" x14ac:dyDescent="0.2">
      <c r="A223" s="2" t="s">
        <v>417</v>
      </c>
      <c r="B223" s="2">
        <v>1</v>
      </c>
      <c r="C223" s="2">
        <v>1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K223" s="3">
        <v>16.98</v>
      </c>
      <c r="L223" s="2">
        <v>622</v>
      </c>
    </row>
    <row r="224" spans="1:12" x14ac:dyDescent="0.2">
      <c r="A224" s="2" t="s">
        <v>207</v>
      </c>
      <c r="B224" s="2">
        <v>3</v>
      </c>
      <c r="C224" s="2">
        <v>3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K224" s="3">
        <v>61.94</v>
      </c>
      <c r="L224" s="2">
        <v>497</v>
      </c>
    </row>
    <row r="225" spans="1:12" x14ac:dyDescent="0.2">
      <c r="A225" s="2" t="s">
        <v>236</v>
      </c>
      <c r="B225" s="2">
        <v>8</v>
      </c>
      <c r="C225" s="2">
        <v>8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K225" s="3">
        <v>199.84</v>
      </c>
      <c r="L225" s="2">
        <v>186</v>
      </c>
    </row>
    <row r="226" spans="1:12" x14ac:dyDescent="0.2">
      <c r="A226" s="2" t="s">
        <v>287</v>
      </c>
      <c r="B226" s="2">
        <v>4</v>
      </c>
      <c r="C226" s="2">
        <v>4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K226" s="3">
        <v>166.92</v>
      </c>
      <c r="L226" s="2">
        <v>93</v>
      </c>
    </row>
    <row r="227" spans="1:12" x14ac:dyDescent="0.2">
      <c r="A227" s="2" t="s">
        <v>418</v>
      </c>
      <c r="B227" s="2">
        <v>2</v>
      </c>
      <c r="C227" s="2">
        <v>2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K227" s="3">
        <v>117.96</v>
      </c>
      <c r="L227" s="2">
        <v>62</v>
      </c>
    </row>
    <row r="228" spans="1:12" x14ac:dyDescent="0.2">
      <c r="A228" s="2" t="s">
        <v>305</v>
      </c>
      <c r="B228" s="2">
        <v>4</v>
      </c>
      <c r="C228" s="2">
        <v>4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K228" s="3">
        <v>319.92</v>
      </c>
      <c r="L228" s="2">
        <v>46</v>
      </c>
    </row>
    <row r="229" spans="1:12" x14ac:dyDescent="0.2">
      <c r="A229" s="2" t="s">
        <v>419</v>
      </c>
      <c r="B229" s="2">
        <v>2</v>
      </c>
      <c r="C229" s="2">
        <v>2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K229" s="3">
        <v>186.96</v>
      </c>
      <c r="L229" s="2">
        <v>37</v>
      </c>
    </row>
    <row r="230" spans="1:12" x14ac:dyDescent="0.2">
      <c r="A230" s="2" t="s">
        <v>420</v>
      </c>
      <c r="B230" s="2">
        <v>1</v>
      </c>
      <c r="C230" s="2">
        <v>1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K230" s="3">
        <v>48.98</v>
      </c>
      <c r="L230" s="2">
        <v>431</v>
      </c>
    </row>
    <row r="231" spans="1:12" x14ac:dyDescent="0.2">
      <c r="A231" s="2" t="s">
        <v>152</v>
      </c>
      <c r="B231" s="2">
        <v>36</v>
      </c>
      <c r="C231" s="2">
        <v>13</v>
      </c>
      <c r="D231" s="2">
        <v>23</v>
      </c>
      <c r="E231" s="2">
        <v>0</v>
      </c>
      <c r="F231" s="2">
        <v>0</v>
      </c>
      <c r="G231" s="2">
        <v>0</v>
      </c>
      <c r="H231" s="2">
        <v>0</v>
      </c>
      <c r="K231" s="3">
        <v>520.73</v>
      </c>
      <c r="L231" s="2">
        <v>1137</v>
      </c>
    </row>
    <row r="232" spans="1:12" x14ac:dyDescent="0.2">
      <c r="A232" s="2" t="s">
        <v>421</v>
      </c>
      <c r="B232" s="2">
        <v>1</v>
      </c>
      <c r="C232" s="2">
        <v>1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K232" s="3">
        <v>9.98</v>
      </c>
      <c r="L232" s="2">
        <v>26211</v>
      </c>
    </row>
    <row r="233" spans="1:12" x14ac:dyDescent="0.2">
      <c r="A233" s="2" t="s">
        <v>68</v>
      </c>
      <c r="B233" s="2">
        <v>7</v>
      </c>
      <c r="C233" s="2">
        <v>2</v>
      </c>
      <c r="D233" s="2">
        <v>5</v>
      </c>
      <c r="E233" s="2">
        <v>0</v>
      </c>
      <c r="F233" s="2">
        <v>0</v>
      </c>
      <c r="G233" s="2">
        <v>0</v>
      </c>
      <c r="H233" s="2">
        <v>0</v>
      </c>
      <c r="K233" s="3">
        <v>72.86</v>
      </c>
      <c r="L233" s="2">
        <v>13105</v>
      </c>
    </row>
    <row r="234" spans="1:12" x14ac:dyDescent="0.2">
      <c r="A234" s="2" t="s">
        <v>85</v>
      </c>
      <c r="B234" s="2">
        <v>483</v>
      </c>
      <c r="C234" s="2">
        <v>33</v>
      </c>
      <c r="D234" s="2">
        <v>450</v>
      </c>
      <c r="E234" s="2">
        <v>0</v>
      </c>
      <c r="F234" s="2">
        <v>0</v>
      </c>
      <c r="G234" s="2">
        <v>0</v>
      </c>
      <c r="H234" s="2">
        <v>0</v>
      </c>
      <c r="K234" s="3">
        <v>3787.51</v>
      </c>
      <c r="L234" s="2">
        <v>8737</v>
      </c>
    </row>
    <row r="235" spans="1:12" x14ac:dyDescent="0.2">
      <c r="A235" s="2" t="s">
        <v>151</v>
      </c>
      <c r="B235" s="2">
        <v>56</v>
      </c>
      <c r="C235" s="2">
        <v>12</v>
      </c>
      <c r="D235" s="2">
        <v>44</v>
      </c>
      <c r="E235" s="2">
        <v>0</v>
      </c>
      <c r="F235" s="2">
        <v>0</v>
      </c>
      <c r="G235" s="2">
        <v>0</v>
      </c>
      <c r="H235" s="2">
        <v>0</v>
      </c>
      <c r="K235" s="3">
        <v>810.77</v>
      </c>
      <c r="L235" s="2">
        <v>4368</v>
      </c>
    </row>
    <row r="236" spans="1:12" x14ac:dyDescent="0.2">
      <c r="A236" s="2" t="s">
        <v>172</v>
      </c>
      <c r="B236" s="2">
        <v>20</v>
      </c>
      <c r="C236" s="2">
        <v>3</v>
      </c>
      <c r="D236" s="2">
        <v>17</v>
      </c>
      <c r="E236" s="2">
        <v>0</v>
      </c>
      <c r="F236" s="2">
        <v>0</v>
      </c>
      <c r="G236" s="2">
        <v>0</v>
      </c>
      <c r="H236" s="2">
        <v>0</v>
      </c>
      <c r="K236" s="3">
        <v>317.85000000000002</v>
      </c>
      <c r="L236" s="2">
        <v>2096</v>
      </c>
    </row>
    <row r="237" spans="1:12" x14ac:dyDescent="0.2">
      <c r="A237" s="2" t="s">
        <v>125</v>
      </c>
      <c r="B237" s="2">
        <v>25</v>
      </c>
      <c r="C237" s="2">
        <v>8</v>
      </c>
      <c r="D237" s="2">
        <v>17</v>
      </c>
      <c r="E237" s="2">
        <v>0</v>
      </c>
      <c r="F237" s="2">
        <v>0</v>
      </c>
      <c r="G237" s="2">
        <v>0</v>
      </c>
      <c r="H237" s="2">
        <v>0</v>
      </c>
      <c r="K237" s="3">
        <v>309.63</v>
      </c>
      <c r="L237" s="2">
        <v>3169</v>
      </c>
    </row>
    <row r="238" spans="1:12" x14ac:dyDescent="0.2">
      <c r="A238" s="2" t="s">
        <v>133</v>
      </c>
      <c r="B238" s="2">
        <v>7</v>
      </c>
      <c r="C238" s="2">
        <v>4</v>
      </c>
      <c r="D238" s="2">
        <v>3</v>
      </c>
      <c r="E238" s="2">
        <v>0</v>
      </c>
      <c r="F238" s="2">
        <v>0</v>
      </c>
      <c r="G238" s="2">
        <v>0</v>
      </c>
      <c r="H238" s="2">
        <v>0</v>
      </c>
      <c r="K238" s="3">
        <v>73.650000000000006</v>
      </c>
      <c r="L238" s="2">
        <v>4155</v>
      </c>
    </row>
    <row r="239" spans="1:12" x14ac:dyDescent="0.2">
      <c r="A239" s="2" t="s">
        <v>422</v>
      </c>
      <c r="B239" s="2">
        <v>1</v>
      </c>
      <c r="C239" s="2">
        <v>1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K239" s="3">
        <v>8.49</v>
      </c>
      <c r="L239" s="2">
        <v>3183</v>
      </c>
    </row>
    <row r="240" spans="1:12" x14ac:dyDescent="0.2">
      <c r="A240" s="2" t="s">
        <v>200</v>
      </c>
      <c r="B240" s="2">
        <v>1</v>
      </c>
      <c r="C240" s="2">
        <v>1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K240" s="3">
        <v>12</v>
      </c>
      <c r="L240" s="2">
        <v>2122</v>
      </c>
    </row>
    <row r="241" spans="1:12" x14ac:dyDescent="0.2">
      <c r="A241" s="2" t="s">
        <v>424</v>
      </c>
      <c r="B241" s="2">
        <v>1</v>
      </c>
      <c r="C241" s="2">
        <v>1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K241" s="3">
        <v>13.98</v>
      </c>
      <c r="L241" s="2">
        <v>3599</v>
      </c>
    </row>
    <row r="242" spans="1:12" x14ac:dyDescent="0.2">
      <c r="A242" s="2" t="s">
        <v>425</v>
      </c>
      <c r="B242" s="2">
        <v>1</v>
      </c>
      <c r="C242" s="2">
        <v>1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K242" s="3">
        <v>16.98</v>
      </c>
      <c r="L242" s="2">
        <v>2399</v>
      </c>
    </row>
    <row r="243" spans="1:12" x14ac:dyDescent="0.2">
      <c r="A243" s="2" t="s">
        <v>426</v>
      </c>
      <c r="B243" s="2">
        <v>3</v>
      </c>
      <c r="C243" s="2">
        <v>3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K243" s="3">
        <v>42.88</v>
      </c>
      <c r="L243" s="2">
        <v>1799</v>
      </c>
    </row>
    <row r="244" spans="1:12" x14ac:dyDescent="0.2">
      <c r="A244" s="2" t="s">
        <v>185</v>
      </c>
      <c r="B244" s="2">
        <v>5</v>
      </c>
      <c r="C244" s="2">
        <v>3</v>
      </c>
      <c r="D244" s="2">
        <v>2</v>
      </c>
      <c r="E244" s="2">
        <v>0</v>
      </c>
      <c r="F244" s="2">
        <v>0</v>
      </c>
      <c r="G244" s="2">
        <v>0</v>
      </c>
      <c r="H244" s="2">
        <v>0</v>
      </c>
      <c r="K244" s="3">
        <v>86.9</v>
      </c>
      <c r="L244" s="2">
        <v>1385</v>
      </c>
    </row>
    <row r="245" spans="1:12" x14ac:dyDescent="0.2">
      <c r="A245" s="2" t="s">
        <v>430</v>
      </c>
      <c r="B245" s="2">
        <v>1</v>
      </c>
      <c r="C245" s="2">
        <v>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K245" s="3">
        <v>16.98</v>
      </c>
      <c r="L245" s="2">
        <v>2306</v>
      </c>
    </row>
    <row r="246" spans="1:12" x14ac:dyDescent="0.2">
      <c r="A246" s="2" t="s">
        <v>143</v>
      </c>
      <c r="B246" s="2">
        <v>2</v>
      </c>
      <c r="C246" s="2">
        <v>0</v>
      </c>
      <c r="D246" s="2">
        <v>2</v>
      </c>
      <c r="E246" s="2">
        <v>0</v>
      </c>
      <c r="F246" s="2">
        <v>0</v>
      </c>
      <c r="G246" s="2">
        <v>0</v>
      </c>
      <c r="H246" s="2">
        <v>0</v>
      </c>
      <c r="K246" s="3">
        <v>27.96</v>
      </c>
      <c r="L246" s="2">
        <v>2615</v>
      </c>
    </row>
    <row r="247" spans="1:12" x14ac:dyDescent="0.2">
      <c r="A247" s="2" t="s">
        <v>212</v>
      </c>
      <c r="B247" s="2">
        <v>13</v>
      </c>
      <c r="C247" s="2">
        <v>0</v>
      </c>
      <c r="D247" s="2">
        <v>13</v>
      </c>
      <c r="E247" s="2">
        <v>0</v>
      </c>
      <c r="F247" s="2">
        <v>0</v>
      </c>
      <c r="G247" s="2">
        <v>0</v>
      </c>
      <c r="H247" s="2">
        <v>0</v>
      </c>
      <c r="K247" s="3">
        <v>272.74</v>
      </c>
      <c r="L247" s="2">
        <v>1307</v>
      </c>
    </row>
    <row r="248" spans="1:12" x14ac:dyDescent="0.2">
      <c r="A248" s="2" t="s">
        <v>210</v>
      </c>
      <c r="B248" s="2">
        <v>2</v>
      </c>
      <c r="C248" s="2">
        <v>0</v>
      </c>
      <c r="D248" s="2">
        <v>2</v>
      </c>
      <c r="E248" s="2">
        <v>0</v>
      </c>
      <c r="F248" s="2">
        <v>0</v>
      </c>
      <c r="G248" s="2">
        <v>0</v>
      </c>
      <c r="H248" s="2">
        <v>0</v>
      </c>
      <c r="K248" s="3">
        <v>41.96</v>
      </c>
      <c r="L248" s="2">
        <v>547</v>
      </c>
    </row>
    <row r="249" spans="1:12" x14ac:dyDescent="0.2">
      <c r="A249" s="2" t="s">
        <v>97</v>
      </c>
      <c r="B249" s="2">
        <v>26</v>
      </c>
      <c r="C249" s="2">
        <v>7</v>
      </c>
      <c r="D249" s="2">
        <v>19</v>
      </c>
      <c r="E249" s="2">
        <v>0</v>
      </c>
      <c r="F249" s="2">
        <v>0</v>
      </c>
      <c r="G249" s="2">
        <v>0</v>
      </c>
      <c r="H249" s="2">
        <v>0</v>
      </c>
      <c r="K249" s="3">
        <v>331.54</v>
      </c>
      <c r="L249" s="2">
        <v>3061</v>
      </c>
    </row>
    <row r="250" spans="1:12" x14ac:dyDescent="0.2">
      <c r="A250" s="2" t="s">
        <v>433</v>
      </c>
      <c r="B250" s="2">
        <v>1</v>
      </c>
      <c r="C250" s="2">
        <v>1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K250" s="3">
        <v>10.98</v>
      </c>
      <c r="L250" s="2">
        <v>0</v>
      </c>
    </row>
    <row r="251" spans="1:12" x14ac:dyDescent="0.2">
      <c r="A251" s="2" t="s">
        <v>173</v>
      </c>
      <c r="B251" s="2">
        <v>24</v>
      </c>
      <c r="C251" s="2">
        <v>6</v>
      </c>
      <c r="D251" s="2">
        <v>18</v>
      </c>
      <c r="E251" s="2">
        <v>0</v>
      </c>
      <c r="F251" s="2">
        <v>0</v>
      </c>
      <c r="G251" s="2">
        <v>0</v>
      </c>
      <c r="H251" s="2">
        <v>0</v>
      </c>
      <c r="K251" s="3">
        <v>373.28</v>
      </c>
      <c r="L251" s="2">
        <v>1796</v>
      </c>
    </row>
    <row r="252" spans="1:12" x14ac:dyDescent="0.2">
      <c r="A252" s="2" t="s">
        <v>203</v>
      </c>
      <c r="B252" s="2">
        <v>14</v>
      </c>
      <c r="C252" s="2">
        <v>5</v>
      </c>
      <c r="D252" s="2">
        <v>9</v>
      </c>
      <c r="E252" s="2">
        <v>0</v>
      </c>
      <c r="F252" s="2">
        <v>0</v>
      </c>
      <c r="G252" s="2">
        <v>0</v>
      </c>
      <c r="H252" s="2">
        <v>0</v>
      </c>
      <c r="K252" s="3">
        <v>289.72000000000003</v>
      </c>
      <c r="L252" s="2">
        <v>3056</v>
      </c>
    </row>
    <row r="253" spans="1:12" x14ac:dyDescent="0.2">
      <c r="A253" s="2" t="s">
        <v>195</v>
      </c>
      <c r="B253" s="2">
        <v>30</v>
      </c>
      <c r="C253" s="2">
        <v>16</v>
      </c>
      <c r="D253" s="2">
        <v>14</v>
      </c>
      <c r="E253" s="2">
        <v>0</v>
      </c>
      <c r="F253" s="2">
        <v>0</v>
      </c>
      <c r="G253" s="2">
        <v>0</v>
      </c>
      <c r="H253" s="2">
        <v>0</v>
      </c>
      <c r="K253" s="3">
        <v>597.4</v>
      </c>
      <c r="L253" s="2">
        <v>432</v>
      </c>
    </row>
    <row r="254" spans="1:12" x14ac:dyDescent="0.2">
      <c r="A254" s="2" t="s">
        <v>69</v>
      </c>
      <c r="B254" s="2">
        <v>147</v>
      </c>
      <c r="C254" s="2">
        <v>17</v>
      </c>
      <c r="D254" s="2">
        <v>128</v>
      </c>
      <c r="E254" s="2">
        <v>0</v>
      </c>
      <c r="F254" s="2">
        <v>0</v>
      </c>
      <c r="G254" s="2">
        <v>0</v>
      </c>
      <c r="H254" s="2">
        <v>0</v>
      </c>
      <c r="K254" s="3">
        <v>1313.08</v>
      </c>
      <c r="L254" s="2">
        <v>12633</v>
      </c>
    </row>
    <row r="255" spans="1:12" x14ac:dyDescent="0.2">
      <c r="A255" s="2" t="s">
        <v>77</v>
      </c>
      <c r="B255" s="2">
        <v>1</v>
      </c>
      <c r="C255" s="2">
        <v>1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K255" s="3">
        <v>9.98</v>
      </c>
      <c r="L255" s="2">
        <v>7007</v>
      </c>
    </row>
    <row r="256" spans="1:12" x14ac:dyDescent="0.2">
      <c r="A256" s="2" t="s">
        <v>108</v>
      </c>
      <c r="B256" s="2">
        <v>2</v>
      </c>
      <c r="C256" s="2">
        <v>2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K256" s="3">
        <v>16.16</v>
      </c>
      <c r="L256" s="2">
        <v>4175</v>
      </c>
    </row>
    <row r="257" spans="1:12" x14ac:dyDescent="0.2">
      <c r="A257" s="2" t="s">
        <v>261</v>
      </c>
      <c r="B257" s="2">
        <v>11</v>
      </c>
      <c r="C257" s="2">
        <v>4</v>
      </c>
      <c r="D257" s="2">
        <v>7</v>
      </c>
      <c r="E257" s="2">
        <v>0</v>
      </c>
      <c r="F257" s="2">
        <v>0</v>
      </c>
      <c r="G257" s="2">
        <v>0</v>
      </c>
      <c r="H257" s="2">
        <v>0</v>
      </c>
      <c r="K257" s="3">
        <v>193.48</v>
      </c>
      <c r="L257" s="2">
        <v>653</v>
      </c>
    </row>
    <row r="258" spans="1:12" x14ac:dyDescent="0.2">
      <c r="A258" s="2" t="s">
        <v>290</v>
      </c>
      <c r="B258" s="2">
        <v>2</v>
      </c>
      <c r="C258" s="2">
        <v>2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K258" s="3">
        <v>45.9</v>
      </c>
      <c r="L258" s="2">
        <v>435</v>
      </c>
    </row>
    <row r="259" spans="1:12" x14ac:dyDescent="0.2">
      <c r="A259" s="2" t="s">
        <v>438</v>
      </c>
      <c r="B259" s="2">
        <v>14</v>
      </c>
      <c r="C259" s="2">
        <v>3</v>
      </c>
      <c r="D259" s="2">
        <v>11</v>
      </c>
      <c r="E259" s="2">
        <v>0</v>
      </c>
      <c r="F259" s="2">
        <v>0</v>
      </c>
      <c r="G259" s="2">
        <v>0</v>
      </c>
      <c r="H259" s="2">
        <v>0</v>
      </c>
      <c r="K259" s="3">
        <v>373.34</v>
      </c>
      <c r="L259" s="2">
        <v>326</v>
      </c>
    </row>
    <row r="260" spans="1:12" x14ac:dyDescent="0.2">
      <c r="A260" s="2" t="s">
        <v>439</v>
      </c>
      <c r="B260" s="2">
        <v>4</v>
      </c>
      <c r="C260" s="2">
        <v>4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K260" s="3">
        <v>35.92</v>
      </c>
      <c r="L260" s="2">
        <v>2246</v>
      </c>
    </row>
    <row r="261" spans="1:12" x14ac:dyDescent="0.2">
      <c r="A261" s="2" t="s">
        <v>182</v>
      </c>
      <c r="B261" s="2">
        <v>15</v>
      </c>
      <c r="C261" s="2">
        <v>5</v>
      </c>
      <c r="D261" s="2">
        <v>10</v>
      </c>
      <c r="E261" s="2">
        <v>0</v>
      </c>
      <c r="F261" s="2">
        <v>0</v>
      </c>
      <c r="G261" s="2">
        <v>0</v>
      </c>
      <c r="H261" s="2">
        <v>0</v>
      </c>
      <c r="K261" s="3">
        <v>249.8</v>
      </c>
      <c r="L261" s="2">
        <v>3795</v>
      </c>
    </row>
    <row r="262" spans="1:12" x14ac:dyDescent="0.2">
      <c r="A262" s="2" t="s">
        <v>252</v>
      </c>
      <c r="B262" s="2">
        <v>82</v>
      </c>
      <c r="C262" s="2">
        <v>30</v>
      </c>
      <c r="D262" s="2">
        <v>52</v>
      </c>
      <c r="E262" s="2">
        <v>0</v>
      </c>
      <c r="F262" s="2">
        <v>0</v>
      </c>
      <c r="G262" s="2">
        <v>0</v>
      </c>
      <c r="H262" s="2">
        <v>0</v>
      </c>
      <c r="K262" s="3">
        <v>1794.93</v>
      </c>
      <c r="L262" s="2">
        <v>1545</v>
      </c>
    </row>
    <row r="263" spans="1:12" x14ac:dyDescent="0.2">
      <c r="A263" s="2" t="s">
        <v>222</v>
      </c>
      <c r="B263" s="2">
        <v>61</v>
      </c>
      <c r="C263" s="2">
        <v>24</v>
      </c>
      <c r="D263" s="2">
        <v>37</v>
      </c>
      <c r="E263" s="2">
        <v>0</v>
      </c>
      <c r="F263" s="2">
        <v>0</v>
      </c>
      <c r="G263" s="2">
        <v>0</v>
      </c>
      <c r="H263" s="2">
        <v>0</v>
      </c>
      <c r="K263" s="3">
        <v>1331.06</v>
      </c>
      <c r="L263" s="2">
        <v>1014</v>
      </c>
    </row>
    <row r="264" spans="1:12" x14ac:dyDescent="0.2">
      <c r="A264" s="2" t="s">
        <v>174</v>
      </c>
      <c r="B264" s="2">
        <v>81</v>
      </c>
      <c r="C264" s="2">
        <v>13</v>
      </c>
      <c r="D264" s="2">
        <v>68</v>
      </c>
      <c r="E264" s="2">
        <v>0</v>
      </c>
      <c r="F264" s="2">
        <v>0</v>
      </c>
      <c r="G264" s="2">
        <v>0</v>
      </c>
      <c r="H264" s="2">
        <v>0</v>
      </c>
      <c r="K264" s="3">
        <v>1425.4</v>
      </c>
      <c r="L264" s="2">
        <v>293</v>
      </c>
    </row>
    <row r="265" spans="1:12" x14ac:dyDescent="0.2">
      <c r="A265" s="2" t="s">
        <v>232</v>
      </c>
      <c r="B265" s="2">
        <v>25</v>
      </c>
      <c r="C265" s="2">
        <v>9</v>
      </c>
      <c r="D265" s="2">
        <v>16</v>
      </c>
      <c r="E265" s="2">
        <v>0</v>
      </c>
      <c r="F265" s="2">
        <v>0</v>
      </c>
      <c r="G265" s="2">
        <v>0</v>
      </c>
      <c r="H265" s="2">
        <v>0</v>
      </c>
      <c r="K265" s="3">
        <v>584.5</v>
      </c>
      <c r="L265" s="2">
        <v>115</v>
      </c>
    </row>
    <row r="266" spans="1:12" x14ac:dyDescent="0.2">
      <c r="A266" s="2" t="s">
        <v>279</v>
      </c>
      <c r="B266" s="2">
        <v>33</v>
      </c>
      <c r="C266" s="2">
        <v>15</v>
      </c>
      <c r="D266" s="2">
        <v>18</v>
      </c>
      <c r="E266" s="2">
        <v>0</v>
      </c>
      <c r="F266" s="2">
        <v>0</v>
      </c>
      <c r="G266" s="2">
        <v>0</v>
      </c>
      <c r="H266" s="2">
        <v>0</v>
      </c>
      <c r="K266" s="3">
        <v>1238.3399999999999</v>
      </c>
      <c r="L266" s="2">
        <v>574</v>
      </c>
    </row>
    <row r="267" spans="1:12" x14ac:dyDescent="0.2">
      <c r="A267" s="2" t="s">
        <v>107</v>
      </c>
      <c r="B267" s="2">
        <v>14</v>
      </c>
      <c r="C267" s="2">
        <v>0</v>
      </c>
      <c r="D267" s="2">
        <v>14</v>
      </c>
      <c r="E267" s="2">
        <v>0</v>
      </c>
      <c r="F267" s="2">
        <v>0</v>
      </c>
      <c r="G267" s="2">
        <v>0</v>
      </c>
      <c r="H267" s="2">
        <v>0</v>
      </c>
      <c r="K267" s="3">
        <v>155.74</v>
      </c>
      <c r="L267" s="2">
        <v>4360</v>
      </c>
    </row>
    <row r="268" spans="1:12" x14ac:dyDescent="0.2">
      <c r="A268" s="2" t="s">
        <v>62</v>
      </c>
      <c r="B268" s="2">
        <v>1</v>
      </c>
      <c r="C268" s="2">
        <v>1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K268" s="3">
        <v>7.98</v>
      </c>
      <c r="L268" s="2">
        <v>8720</v>
      </c>
    </row>
    <row r="269" spans="1:12" x14ac:dyDescent="0.2">
      <c r="A269" s="2" t="s">
        <v>115</v>
      </c>
      <c r="B269" s="2">
        <v>18</v>
      </c>
      <c r="C269" s="2">
        <v>2</v>
      </c>
      <c r="D269" s="2">
        <v>16</v>
      </c>
      <c r="E269" s="2">
        <v>0</v>
      </c>
      <c r="F269" s="2">
        <v>0</v>
      </c>
      <c r="G269" s="2">
        <v>0</v>
      </c>
      <c r="H269" s="2">
        <v>0</v>
      </c>
      <c r="K269" s="3">
        <v>215.64</v>
      </c>
      <c r="L269" s="2">
        <v>2180</v>
      </c>
    </row>
    <row r="270" spans="1:12" x14ac:dyDescent="0.2">
      <c r="A270" s="2" t="s">
        <v>190</v>
      </c>
      <c r="B270" s="2">
        <v>109</v>
      </c>
      <c r="C270" s="2">
        <v>49</v>
      </c>
      <c r="D270" s="2">
        <v>60</v>
      </c>
      <c r="E270" s="2">
        <v>0</v>
      </c>
      <c r="F270" s="2">
        <v>0</v>
      </c>
      <c r="G270" s="2">
        <v>0</v>
      </c>
      <c r="H270" s="2">
        <v>0</v>
      </c>
      <c r="K270" s="3">
        <v>1981.25</v>
      </c>
      <c r="L270" s="2">
        <v>1474</v>
      </c>
    </row>
    <row r="271" spans="1:12" x14ac:dyDescent="0.2">
      <c r="A271" s="2" t="s">
        <v>259</v>
      </c>
      <c r="B271" s="2">
        <v>63</v>
      </c>
      <c r="C271" s="2">
        <v>17</v>
      </c>
      <c r="D271" s="2">
        <v>46</v>
      </c>
      <c r="E271" s="2">
        <v>0</v>
      </c>
      <c r="F271" s="2">
        <v>0</v>
      </c>
      <c r="G271" s="2">
        <v>0</v>
      </c>
      <c r="H271" s="2">
        <v>0</v>
      </c>
      <c r="K271" s="3">
        <v>903.16</v>
      </c>
      <c r="L271" s="2">
        <v>870</v>
      </c>
    </row>
    <row r="272" spans="1:12" x14ac:dyDescent="0.2">
      <c r="A272" s="2" t="s">
        <v>228</v>
      </c>
      <c r="B272" s="2">
        <v>15</v>
      </c>
      <c r="C272" s="2">
        <v>3</v>
      </c>
      <c r="D272" s="2">
        <v>12</v>
      </c>
      <c r="E272" s="2">
        <v>0</v>
      </c>
      <c r="F272" s="2">
        <v>0</v>
      </c>
      <c r="G272" s="2">
        <v>0</v>
      </c>
      <c r="H272" s="2">
        <v>0</v>
      </c>
      <c r="K272" s="3">
        <v>343.7</v>
      </c>
      <c r="L272" s="2">
        <v>73</v>
      </c>
    </row>
    <row r="273" spans="1:12" x14ac:dyDescent="0.2">
      <c r="A273" s="2" t="s">
        <v>258</v>
      </c>
      <c r="B273" s="2">
        <v>2</v>
      </c>
      <c r="C273" s="2">
        <v>2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K273" s="3">
        <v>59.96</v>
      </c>
      <c r="L273" s="2">
        <v>861</v>
      </c>
    </row>
    <row r="274" spans="1:12" x14ac:dyDescent="0.2">
      <c r="A274" s="2" t="s">
        <v>147</v>
      </c>
      <c r="B274" s="2">
        <v>3</v>
      </c>
      <c r="C274" s="2">
        <v>1</v>
      </c>
      <c r="D274" s="2">
        <v>2</v>
      </c>
      <c r="E274" s="2">
        <v>0</v>
      </c>
      <c r="F274" s="2">
        <v>0</v>
      </c>
      <c r="G274" s="2">
        <v>0</v>
      </c>
      <c r="H274" s="2">
        <v>0</v>
      </c>
      <c r="K274" s="3">
        <v>41.94</v>
      </c>
      <c r="L274" s="2">
        <v>3444</v>
      </c>
    </row>
    <row r="275" spans="1:12" x14ac:dyDescent="0.2">
      <c r="A275" s="2" t="s">
        <v>442</v>
      </c>
      <c r="B275" s="2">
        <v>13</v>
      </c>
      <c r="C275" s="2">
        <v>0</v>
      </c>
      <c r="D275" s="2">
        <v>13</v>
      </c>
      <c r="E275" s="2">
        <v>0</v>
      </c>
      <c r="F275" s="2">
        <v>0</v>
      </c>
      <c r="G275" s="2">
        <v>0</v>
      </c>
      <c r="H275" s="2">
        <v>0</v>
      </c>
      <c r="K275" s="3">
        <v>259.74</v>
      </c>
      <c r="L275" s="2">
        <v>1276</v>
      </c>
    </row>
    <row r="276" spans="1:12" x14ac:dyDescent="0.2">
      <c r="A276" s="2" t="s">
        <v>255</v>
      </c>
      <c r="B276" s="2">
        <v>21</v>
      </c>
      <c r="C276" s="2">
        <v>9</v>
      </c>
      <c r="D276" s="2">
        <v>12</v>
      </c>
      <c r="E276" s="2">
        <v>0</v>
      </c>
      <c r="F276" s="2">
        <v>0</v>
      </c>
      <c r="G276" s="2">
        <v>0</v>
      </c>
      <c r="H276" s="2">
        <v>0</v>
      </c>
      <c r="K276" s="3">
        <v>608.58000000000004</v>
      </c>
      <c r="L276" s="2">
        <v>750</v>
      </c>
    </row>
    <row r="277" spans="1:12" x14ac:dyDescent="0.2">
      <c r="A277" s="2" t="s">
        <v>246</v>
      </c>
      <c r="B277" s="2">
        <v>17</v>
      </c>
      <c r="C277" s="2">
        <v>13</v>
      </c>
      <c r="D277" s="2">
        <v>4</v>
      </c>
      <c r="E277" s="2">
        <v>0</v>
      </c>
      <c r="F277" s="2">
        <v>0</v>
      </c>
      <c r="G277" s="2">
        <v>0</v>
      </c>
      <c r="H277" s="2">
        <v>0</v>
      </c>
      <c r="K277" s="3">
        <v>461.66</v>
      </c>
      <c r="L277" s="2">
        <v>1455</v>
      </c>
    </row>
    <row r="278" spans="1:12" x14ac:dyDescent="0.2">
      <c r="A278" s="2" t="s">
        <v>301</v>
      </c>
      <c r="B278" s="2">
        <v>136</v>
      </c>
      <c r="C278" s="2">
        <v>57</v>
      </c>
      <c r="D278" s="2">
        <v>79</v>
      </c>
      <c r="E278" s="2">
        <v>0</v>
      </c>
      <c r="F278" s="2">
        <v>0</v>
      </c>
      <c r="G278" s="2">
        <v>0</v>
      </c>
      <c r="H278" s="2">
        <v>0</v>
      </c>
      <c r="K278" s="3">
        <v>8676.2999999999993</v>
      </c>
      <c r="L278" s="2">
        <v>706</v>
      </c>
    </row>
    <row r="279" spans="1:12" x14ac:dyDescent="0.2">
      <c r="A279" s="2" t="s">
        <v>293</v>
      </c>
      <c r="B279" s="2">
        <v>2</v>
      </c>
      <c r="C279" s="2">
        <v>2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K279" s="3">
        <v>121.96</v>
      </c>
      <c r="L279" s="2">
        <v>178</v>
      </c>
    </row>
    <row r="280" spans="1:12" x14ac:dyDescent="0.2">
      <c r="A280" s="2" t="s">
        <v>183</v>
      </c>
      <c r="B280" s="2">
        <v>194</v>
      </c>
      <c r="C280" s="2">
        <v>66</v>
      </c>
      <c r="D280" s="2">
        <v>128</v>
      </c>
      <c r="E280" s="2">
        <v>0</v>
      </c>
      <c r="F280" s="2">
        <v>0</v>
      </c>
      <c r="G280" s="2">
        <v>0</v>
      </c>
      <c r="H280" s="2">
        <v>0</v>
      </c>
      <c r="K280" s="3">
        <v>3478.75</v>
      </c>
      <c r="L280" s="2">
        <v>1346</v>
      </c>
    </row>
    <row r="281" spans="1:12" x14ac:dyDescent="0.2">
      <c r="A281" s="2" t="s">
        <v>219</v>
      </c>
      <c r="B281" s="2">
        <v>67</v>
      </c>
      <c r="C281" s="2">
        <v>14</v>
      </c>
      <c r="D281" s="2">
        <v>53</v>
      </c>
      <c r="E281" s="2">
        <v>0</v>
      </c>
      <c r="F281" s="2">
        <v>0</v>
      </c>
      <c r="G281" s="2">
        <v>0</v>
      </c>
      <c r="H281" s="2">
        <v>0</v>
      </c>
      <c r="K281" s="3">
        <v>1469.66</v>
      </c>
      <c r="L281" s="2">
        <v>993</v>
      </c>
    </row>
    <row r="282" spans="1:12" x14ac:dyDescent="0.2">
      <c r="A282" s="2" t="s">
        <v>196</v>
      </c>
      <c r="B282" s="2">
        <v>42</v>
      </c>
      <c r="C282" s="2">
        <v>15</v>
      </c>
      <c r="D282" s="2">
        <v>27</v>
      </c>
      <c r="E282" s="2">
        <v>0</v>
      </c>
      <c r="F282" s="2">
        <v>0</v>
      </c>
      <c r="G282" s="2">
        <v>0</v>
      </c>
      <c r="H282" s="2">
        <v>0</v>
      </c>
      <c r="K282" s="3">
        <v>822.74</v>
      </c>
      <c r="L282" s="2">
        <v>0</v>
      </c>
    </row>
    <row r="283" spans="1:12" x14ac:dyDescent="0.2">
      <c r="A283" s="2" t="s">
        <v>285</v>
      </c>
      <c r="B283" s="2">
        <v>6</v>
      </c>
      <c r="C283" s="2">
        <v>6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K283" s="3">
        <v>215.88</v>
      </c>
      <c r="L283" s="2">
        <v>391</v>
      </c>
    </row>
    <row r="284" spans="1:12" x14ac:dyDescent="0.2">
      <c r="A284" s="2" t="s">
        <v>271</v>
      </c>
      <c r="B284" s="2">
        <v>12</v>
      </c>
      <c r="C284" s="2">
        <v>2</v>
      </c>
      <c r="D284" s="2">
        <v>10</v>
      </c>
      <c r="E284" s="2">
        <v>0</v>
      </c>
      <c r="F284" s="2">
        <v>0</v>
      </c>
      <c r="G284" s="2">
        <v>0</v>
      </c>
      <c r="H284" s="2">
        <v>0</v>
      </c>
      <c r="K284" s="3">
        <v>419.76</v>
      </c>
      <c r="L284" s="2">
        <v>470</v>
      </c>
    </row>
    <row r="285" spans="1:12" x14ac:dyDescent="0.2">
      <c r="A285" s="2" t="s">
        <v>263</v>
      </c>
      <c r="B285" s="2">
        <v>6</v>
      </c>
      <c r="C285" s="2">
        <v>1</v>
      </c>
      <c r="D285" s="2">
        <v>5</v>
      </c>
      <c r="E285" s="2">
        <v>0</v>
      </c>
      <c r="F285" s="2">
        <v>0</v>
      </c>
      <c r="G285" s="2">
        <v>0</v>
      </c>
      <c r="H285" s="2">
        <v>0</v>
      </c>
      <c r="K285" s="3">
        <v>190.88</v>
      </c>
      <c r="L285" s="2">
        <v>1202</v>
      </c>
    </row>
    <row r="286" spans="1:12" x14ac:dyDescent="0.2">
      <c r="A286" s="2" t="s">
        <v>254</v>
      </c>
      <c r="B286" s="2">
        <v>68</v>
      </c>
      <c r="C286" s="2">
        <v>57</v>
      </c>
      <c r="D286" s="2">
        <v>11</v>
      </c>
      <c r="E286" s="2">
        <v>0</v>
      </c>
      <c r="F286" s="2">
        <v>0</v>
      </c>
      <c r="G286" s="2">
        <v>0</v>
      </c>
      <c r="H286" s="2">
        <v>0</v>
      </c>
      <c r="K286" s="3">
        <v>1957.35</v>
      </c>
      <c r="L286" s="2">
        <v>920</v>
      </c>
    </row>
    <row r="287" spans="1:12" x14ac:dyDescent="0.2">
      <c r="A287" s="2" t="s">
        <v>239</v>
      </c>
      <c r="B287" s="2">
        <v>9</v>
      </c>
      <c r="C287" s="2">
        <v>2</v>
      </c>
      <c r="D287" s="2">
        <v>7</v>
      </c>
      <c r="E287" s="2">
        <v>0</v>
      </c>
      <c r="F287" s="2">
        <v>0</v>
      </c>
      <c r="G287" s="2">
        <v>0</v>
      </c>
      <c r="H287" s="2">
        <v>0</v>
      </c>
      <c r="K287" s="3">
        <v>224.82</v>
      </c>
      <c r="L287" s="2">
        <v>363</v>
      </c>
    </row>
    <row r="288" spans="1:12" x14ac:dyDescent="0.2">
      <c r="A288" s="2" t="s">
        <v>253</v>
      </c>
      <c r="B288" s="2">
        <v>23</v>
      </c>
      <c r="C288" s="2">
        <v>1</v>
      </c>
      <c r="D288" s="2">
        <v>22</v>
      </c>
      <c r="E288" s="2">
        <v>0</v>
      </c>
      <c r="F288" s="2">
        <v>0</v>
      </c>
      <c r="G288" s="2">
        <v>0</v>
      </c>
      <c r="H288" s="2">
        <v>0</v>
      </c>
      <c r="K288" s="3">
        <v>666.54</v>
      </c>
      <c r="L288" s="2">
        <v>904</v>
      </c>
    </row>
    <row r="289" spans="1:12" x14ac:dyDescent="0.2">
      <c r="A289" s="2" t="s">
        <v>216</v>
      </c>
      <c r="B289" s="2">
        <v>30</v>
      </c>
      <c r="C289" s="2">
        <v>3</v>
      </c>
      <c r="D289" s="2">
        <v>27</v>
      </c>
      <c r="E289" s="2">
        <v>0</v>
      </c>
      <c r="F289" s="2">
        <v>0</v>
      </c>
      <c r="G289" s="2">
        <v>0</v>
      </c>
      <c r="H289" s="2">
        <v>0</v>
      </c>
      <c r="K289" s="3">
        <v>597.38</v>
      </c>
      <c r="L289" s="2">
        <v>69</v>
      </c>
    </row>
    <row r="290" spans="1:12" x14ac:dyDescent="0.2">
      <c r="A290" s="2" t="s">
        <v>153</v>
      </c>
      <c r="B290" s="2">
        <v>2</v>
      </c>
      <c r="C290" s="2">
        <v>2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K290" s="3">
        <v>12.9</v>
      </c>
      <c r="L290" s="2">
        <v>6268</v>
      </c>
    </row>
    <row r="291" spans="1:12" x14ac:dyDescent="0.2">
      <c r="A291" s="2" t="s">
        <v>444</v>
      </c>
      <c r="B291" s="2">
        <v>3</v>
      </c>
      <c r="C291" s="2">
        <v>3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K291" s="3">
        <v>25.24</v>
      </c>
      <c r="L291" s="2">
        <v>6065</v>
      </c>
    </row>
    <row r="292" spans="1:12" x14ac:dyDescent="0.2">
      <c r="A292" s="2" t="s">
        <v>250</v>
      </c>
      <c r="B292" s="2">
        <v>8</v>
      </c>
      <c r="C292" s="2">
        <v>0</v>
      </c>
      <c r="D292" s="2">
        <v>8</v>
      </c>
      <c r="E292" s="2">
        <v>0</v>
      </c>
      <c r="F292" s="2">
        <v>0</v>
      </c>
      <c r="G292" s="2">
        <v>0</v>
      </c>
      <c r="H292" s="2">
        <v>0</v>
      </c>
      <c r="K292" s="3">
        <v>215.84</v>
      </c>
      <c r="L292" s="2">
        <v>1828</v>
      </c>
    </row>
    <row r="293" spans="1:12" x14ac:dyDescent="0.2">
      <c r="A293" s="2" t="s">
        <v>445</v>
      </c>
      <c r="B293" s="2">
        <v>2</v>
      </c>
      <c r="C293" s="2">
        <v>2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K293" s="3">
        <v>45.96</v>
      </c>
      <c r="L293" s="2">
        <v>2190</v>
      </c>
    </row>
    <row r="294" spans="1:12" x14ac:dyDescent="0.2">
      <c r="A294" s="2" t="s">
        <v>234</v>
      </c>
      <c r="B294" s="2">
        <v>74</v>
      </c>
      <c r="C294" s="2">
        <v>13</v>
      </c>
      <c r="D294" s="2">
        <v>61</v>
      </c>
      <c r="E294" s="2">
        <v>0</v>
      </c>
      <c r="F294" s="2">
        <v>0</v>
      </c>
      <c r="G294" s="2">
        <v>0</v>
      </c>
      <c r="H294" s="2">
        <v>0</v>
      </c>
      <c r="I294" s="5"/>
      <c r="K294" s="3">
        <v>1768.52</v>
      </c>
      <c r="L294" s="2">
        <v>136</v>
      </c>
    </row>
    <row r="295" spans="1:12" x14ac:dyDescent="0.2">
      <c r="A295" s="2" t="s">
        <v>299</v>
      </c>
      <c r="B295" s="2">
        <v>10</v>
      </c>
      <c r="C295" s="2">
        <v>10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K295" s="3">
        <v>577.79999999999995</v>
      </c>
      <c r="L295" s="2">
        <v>488</v>
      </c>
    </row>
    <row r="296" spans="1:12" x14ac:dyDescent="0.2">
      <c r="A296" s="2" t="s">
        <v>306</v>
      </c>
      <c r="B296" s="2">
        <v>9</v>
      </c>
      <c r="C296" s="2">
        <v>9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K296" s="3">
        <v>857.82</v>
      </c>
      <c r="L296" s="2">
        <v>244</v>
      </c>
    </row>
    <row r="297" spans="1:12" x14ac:dyDescent="0.2">
      <c r="A297" s="2" t="s">
        <v>198</v>
      </c>
      <c r="B297" s="2">
        <v>3</v>
      </c>
      <c r="C297" s="2">
        <v>3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K297" s="3">
        <v>48.5</v>
      </c>
      <c r="L297" s="2">
        <v>2369</v>
      </c>
    </row>
    <row r="298" spans="1:12" x14ac:dyDescent="0.2">
      <c r="A298" s="2" t="s">
        <v>289</v>
      </c>
      <c r="B298" s="2">
        <v>1</v>
      </c>
      <c r="C298" s="2">
        <v>1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K298" s="3">
        <v>46.98</v>
      </c>
      <c r="L298" s="2">
        <v>125</v>
      </c>
    </row>
    <row r="299" spans="1:12" x14ac:dyDescent="0.2">
      <c r="A299" s="2" t="s">
        <v>230</v>
      </c>
      <c r="B299" s="2">
        <v>9</v>
      </c>
      <c r="C299" s="2">
        <v>2</v>
      </c>
      <c r="D299" s="2">
        <v>7</v>
      </c>
      <c r="E299" s="2">
        <v>0</v>
      </c>
      <c r="F299" s="2">
        <v>0</v>
      </c>
      <c r="G299" s="2">
        <v>0</v>
      </c>
      <c r="H299" s="2">
        <v>0</v>
      </c>
      <c r="K299" s="3">
        <v>206.82</v>
      </c>
      <c r="L299" s="2">
        <v>3730</v>
      </c>
    </row>
    <row r="300" spans="1:12" x14ac:dyDescent="0.2">
      <c r="A300" s="2" t="s">
        <v>129</v>
      </c>
      <c r="B300" s="2">
        <v>14</v>
      </c>
      <c r="C300" s="2">
        <v>5</v>
      </c>
      <c r="D300" s="2">
        <v>8</v>
      </c>
      <c r="E300" s="2">
        <v>1</v>
      </c>
      <c r="F300" s="2">
        <v>0</v>
      </c>
      <c r="G300" s="2">
        <v>0</v>
      </c>
      <c r="H300" s="2">
        <v>0</v>
      </c>
      <c r="K300" s="3">
        <v>183.29</v>
      </c>
      <c r="L300" s="2">
        <v>1591</v>
      </c>
    </row>
    <row r="301" spans="1:12" x14ac:dyDescent="0.2">
      <c r="A301" s="2" t="s">
        <v>221</v>
      </c>
      <c r="B301" s="2">
        <v>4</v>
      </c>
      <c r="C301" s="2">
        <v>0</v>
      </c>
      <c r="D301" s="2">
        <v>4</v>
      </c>
      <c r="E301" s="2">
        <v>0</v>
      </c>
      <c r="F301" s="2">
        <v>0</v>
      </c>
      <c r="G301" s="2">
        <v>0</v>
      </c>
      <c r="H301" s="2">
        <v>0</v>
      </c>
      <c r="K301" s="3">
        <v>65.94</v>
      </c>
      <c r="L301" s="2">
        <v>952</v>
      </c>
    </row>
    <row r="302" spans="1:12" x14ac:dyDescent="0.2">
      <c r="A302" s="2" t="s">
        <v>448</v>
      </c>
      <c r="B302" s="2">
        <v>1</v>
      </c>
      <c r="C302" s="2">
        <v>0</v>
      </c>
      <c r="D302" s="2">
        <v>1</v>
      </c>
      <c r="E302" s="2">
        <v>0</v>
      </c>
      <c r="F302" s="2">
        <v>0</v>
      </c>
      <c r="G302" s="2">
        <v>0</v>
      </c>
      <c r="H302" s="2">
        <v>0</v>
      </c>
      <c r="K302" s="3">
        <v>29.95</v>
      </c>
      <c r="L302" s="2">
        <v>2643</v>
      </c>
    </row>
    <row r="303" spans="1:12" x14ac:dyDescent="0.2">
      <c r="A303" s="2" t="s">
        <v>304</v>
      </c>
      <c r="B303" s="2">
        <v>2</v>
      </c>
      <c r="C303" s="2">
        <v>2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K303" s="3">
        <v>99.9</v>
      </c>
      <c r="L303" s="2">
        <v>1321</v>
      </c>
    </row>
    <row r="304" spans="1:12" x14ac:dyDescent="0.2">
      <c r="A304" s="2" t="s">
        <v>168</v>
      </c>
      <c r="B304" s="2">
        <v>5</v>
      </c>
      <c r="C304" s="2">
        <v>5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K304" s="3">
        <v>79.900000000000006</v>
      </c>
      <c r="L304" s="2">
        <v>2347</v>
      </c>
    </row>
    <row r="305" spans="1:12" x14ac:dyDescent="0.2">
      <c r="A305" s="2" t="s">
        <v>213</v>
      </c>
      <c r="B305" s="2">
        <v>20</v>
      </c>
      <c r="C305" s="2">
        <v>3</v>
      </c>
      <c r="D305" s="2">
        <v>13</v>
      </c>
      <c r="E305" s="2">
        <v>4</v>
      </c>
      <c r="F305" s="2">
        <v>0</v>
      </c>
      <c r="G305" s="2">
        <v>0</v>
      </c>
      <c r="H305" s="2">
        <v>0</v>
      </c>
      <c r="K305" s="3">
        <v>434.69</v>
      </c>
      <c r="L305" s="2">
        <v>1565</v>
      </c>
    </row>
    <row r="306" spans="1:12" x14ac:dyDescent="0.2">
      <c r="A306" s="2" t="s">
        <v>449</v>
      </c>
      <c r="B306" s="2">
        <v>1</v>
      </c>
      <c r="C306" s="2">
        <v>1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K306" s="3">
        <v>10.98</v>
      </c>
      <c r="L306" s="2">
        <v>6316</v>
      </c>
    </row>
    <row r="307" spans="1:12" x14ac:dyDescent="0.2">
      <c r="A307" s="2" t="s">
        <v>450</v>
      </c>
      <c r="B307" s="2">
        <v>5</v>
      </c>
      <c r="C307" s="2">
        <v>2</v>
      </c>
      <c r="D307" s="2">
        <v>3</v>
      </c>
      <c r="E307" s="2">
        <v>0</v>
      </c>
      <c r="F307" s="2">
        <v>0</v>
      </c>
      <c r="G307" s="2">
        <v>0</v>
      </c>
      <c r="H307" s="2">
        <v>0</v>
      </c>
      <c r="K307" s="3">
        <v>104.9</v>
      </c>
      <c r="L307" s="2">
        <v>845</v>
      </c>
    </row>
    <row r="308" spans="1:12" x14ac:dyDescent="0.2">
      <c r="A308" s="2" t="s">
        <v>451</v>
      </c>
      <c r="B308" s="2">
        <v>5</v>
      </c>
      <c r="C308" s="2">
        <v>0</v>
      </c>
      <c r="D308" s="2">
        <v>5</v>
      </c>
      <c r="E308" s="2">
        <v>0</v>
      </c>
      <c r="F308" s="2">
        <v>0</v>
      </c>
      <c r="G308" s="2">
        <v>0</v>
      </c>
      <c r="H308" s="2">
        <v>0</v>
      </c>
      <c r="K308" s="3">
        <v>38.4</v>
      </c>
      <c r="L308" s="2">
        <v>865</v>
      </c>
    </row>
    <row r="309" spans="1:12" x14ac:dyDescent="0.2">
      <c r="A309" s="2" t="s">
        <v>452</v>
      </c>
      <c r="B309" s="2">
        <v>2</v>
      </c>
      <c r="C309" s="2">
        <v>0</v>
      </c>
      <c r="D309" s="2">
        <v>2</v>
      </c>
      <c r="E309" s="2">
        <v>0</v>
      </c>
      <c r="F309" s="2">
        <v>0</v>
      </c>
      <c r="G309" s="2">
        <v>0</v>
      </c>
      <c r="H309" s="2">
        <v>0</v>
      </c>
      <c r="K309" s="3">
        <v>73.959999999999994</v>
      </c>
      <c r="L309" s="2">
        <v>2844</v>
      </c>
    </row>
    <row r="310" spans="1:12" x14ac:dyDescent="0.2">
      <c r="A310" s="2" t="s">
        <v>453</v>
      </c>
      <c r="B310" s="2">
        <v>1</v>
      </c>
      <c r="C310" s="2">
        <v>1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K310" s="3">
        <v>54.98</v>
      </c>
      <c r="L310" s="2">
        <v>1896</v>
      </c>
    </row>
    <row r="311" spans="1:12" x14ac:dyDescent="0.2">
      <c r="A311" s="2" t="s">
        <v>307</v>
      </c>
      <c r="B311" s="2">
        <v>5</v>
      </c>
      <c r="C311" s="2">
        <v>2</v>
      </c>
      <c r="D311" s="2">
        <v>3</v>
      </c>
      <c r="E311" s="2">
        <v>0</v>
      </c>
      <c r="F311" s="2">
        <v>0</v>
      </c>
      <c r="G311" s="2">
        <v>0</v>
      </c>
      <c r="H311" s="2">
        <v>0</v>
      </c>
      <c r="K311" s="3">
        <v>324.89999999999998</v>
      </c>
      <c r="L311" s="2">
        <v>1422</v>
      </c>
    </row>
    <row r="312" spans="1:12" x14ac:dyDescent="0.2">
      <c r="A312" s="2" t="s">
        <v>141</v>
      </c>
      <c r="B312" s="2">
        <v>203</v>
      </c>
      <c r="C312" s="2">
        <v>12</v>
      </c>
      <c r="D312" s="2">
        <v>183</v>
      </c>
      <c r="E312" s="2">
        <v>8</v>
      </c>
      <c r="F312" s="2">
        <v>0</v>
      </c>
      <c r="G312" s="2">
        <v>0</v>
      </c>
      <c r="H312" s="2">
        <v>0</v>
      </c>
      <c r="K312" s="3">
        <v>2055.5700000000002</v>
      </c>
      <c r="L312" s="2">
        <v>9685</v>
      </c>
    </row>
    <row r="313" spans="1:12" x14ac:dyDescent="0.2">
      <c r="A313" s="2" t="s">
        <v>160</v>
      </c>
      <c r="B313" s="2">
        <v>21</v>
      </c>
      <c r="C313" s="2">
        <v>5</v>
      </c>
      <c r="D313" s="2">
        <v>16</v>
      </c>
      <c r="E313" s="2">
        <v>0</v>
      </c>
      <c r="F313" s="2">
        <v>0</v>
      </c>
      <c r="G313" s="2">
        <v>0</v>
      </c>
      <c r="H313" s="2">
        <v>0</v>
      </c>
      <c r="K313" s="3">
        <v>275.10000000000002</v>
      </c>
      <c r="L313" s="2">
        <v>6457</v>
      </c>
    </row>
    <row r="314" spans="1:12" x14ac:dyDescent="0.2">
      <c r="A314" s="2" t="s">
        <v>193</v>
      </c>
      <c r="B314" s="2">
        <v>41</v>
      </c>
      <c r="C314" s="2">
        <v>18</v>
      </c>
      <c r="D314" s="2">
        <v>22</v>
      </c>
      <c r="E314" s="2">
        <v>1</v>
      </c>
      <c r="F314" s="2">
        <v>0</v>
      </c>
      <c r="G314" s="2">
        <v>0</v>
      </c>
      <c r="H314" s="2">
        <v>0</v>
      </c>
      <c r="K314" s="3">
        <v>618.09</v>
      </c>
      <c r="L314" s="2">
        <v>4842</v>
      </c>
    </row>
    <row r="315" spans="1:12" x14ac:dyDescent="0.2">
      <c r="A315" s="2" t="s">
        <v>201</v>
      </c>
      <c r="B315" s="2">
        <v>7</v>
      </c>
      <c r="C315" s="2">
        <v>7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K315" s="3">
        <v>123.86</v>
      </c>
      <c r="L315" s="2">
        <v>3874</v>
      </c>
    </row>
    <row r="316" spans="1:12" x14ac:dyDescent="0.2">
      <c r="A316" s="2" t="s">
        <v>226</v>
      </c>
      <c r="B316" s="2">
        <v>25</v>
      </c>
      <c r="C316" s="2">
        <v>11</v>
      </c>
      <c r="D316" s="2">
        <v>12</v>
      </c>
      <c r="E316" s="2">
        <v>2</v>
      </c>
      <c r="F316" s="2">
        <v>0</v>
      </c>
      <c r="G316" s="2">
        <v>0</v>
      </c>
      <c r="H316" s="2">
        <v>0</v>
      </c>
      <c r="K316" s="3">
        <v>499.6</v>
      </c>
      <c r="L316" s="2">
        <v>3228</v>
      </c>
    </row>
    <row r="317" spans="1:12" x14ac:dyDescent="0.2">
      <c r="A317" s="2" t="s">
        <v>264</v>
      </c>
      <c r="B317" s="2">
        <v>3</v>
      </c>
      <c r="C317" s="2">
        <v>3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K317" s="3">
        <v>80.94</v>
      </c>
      <c r="L317" s="2">
        <v>2421</v>
      </c>
    </row>
    <row r="318" spans="1:12" x14ac:dyDescent="0.2">
      <c r="A318" s="2" t="s">
        <v>277</v>
      </c>
      <c r="B318" s="2">
        <v>3</v>
      </c>
      <c r="C318" s="2">
        <v>3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K318" s="3">
        <v>80.94</v>
      </c>
      <c r="L318" s="2">
        <v>1937</v>
      </c>
    </row>
    <row r="319" spans="1:12" x14ac:dyDescent="0.2">
      <c r="A319" s="2" t="s">
        <v>456</v>
      </c>
      <c r="B319" s="2">
        <v>1</v>
      </c>
      <c r="C319" s="2">
        <v>1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K319" s="3">
        <v>37.979999999999997</v>
      </c>
      <c r="L319" s="2">
        <v>130</v>
      </c>
    </row>
    <row r="320" spans="1:12" x14ac:dyDescent="0.2">
      <c r="A320" s="2" t="s">
        <v>458</v>
      </c>
      <c r="B320" s="2">
        <v>5</v>
      </c>
      <c r="C320" s="2">
        <v>5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K320" s="3">
        <v>84.9</v>
      </c>
      <c r="L320" s="2">
        <v>26</v>
      </c>
    </row>
    <row r="321" spans="1:12" x14ac:dyDescent="0.2">
      <c r="A321" s="2" t="s">
        <v>243</v>
      </c>
      <c r="B321" s="2">
        <v>7</v>
      </c>
      <c r="C321" s="2">
        <v>0</v>
      </c>
      <c r="D321" s="2">
        <v>7</v>
      </c>
      <c r="E321" s="2">
        <v>0</v>
      </c>
      <c r="F321" s="2">
        <v>0</v>
      </c>
      <c r="G321" s="2">
        <v>0</v>
      </c>
      <c r="H321" s="2">
        <v>0</v>
      </c>
      <c r="K321" s="3">
        <v>174.86</v>
      </c>
      <c r="L321" s="2">
        <v>3901</v>
      </c>
    </row>
    <row r="322" spans="1:12" x14ac:dyDescent="0.2">
      <c r="A322" s="2" t="s">
        <v>461</v>
      </c>
      <c r="B322" s="2">
        <v>2</v>
      </c>
      <c r="C322" s="2">
        <v>2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K322" s="3">
        <v>81.96</v>
      </c>
      <c r="L322" s="2">
        <v>1560</v>
      </c>
    </row>
    <row r="323" spans="1:12" x14ac:dyDescent="0.2">
      <c r="A323" s="2" t="s">
        <v>464</v>
      </c>
      <c r="B323" s="2">
        <v>3</v>
      </c>
      <c r="C323" s="2">
        <v>3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K323" s="3">
        <v>22.94</v>
      </c>
      <c r="L323" s="2">
        <v>18541</v>
      </c>
    </row>
    <row r="324" spans="1:12" x14ac:dyDescent="0.2">
      <c r="A324" s="2" t="s">
        <v>465</v>
      </c>
      <c r="B324" s="2">
        <v>1</v>
      </c>
      <c r="C324" s="2">
        <v>1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K324" s="3">
        <v>8.98</v>
      </c>
      <c r="L324" s="2">
        <v>23530</v>
      </c>
    </row>
    <row r="325" spans="1:12" x14ac:dyDescent="0.2">
      <c r="A325" s="2" t="s">
        <v>35</v>
      </c>
      <c r="B325" s="2">
        <v>8</v>
      </c>
      <c r="C325" s="2">
        <v>8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K325" s="3">
        <v>46.32</v>
      </c>
      <c r="L325" s="2">
        <v>38416</v>
      </c>
    </row>
    <row r="326" spans="1:12" x14ac:dyDescent="0.2">
      <c r="A326" s="2" t="s">
        <v>469</v>
      </c>
      <c r="B326" s="2">
        <v>1</v>
      </c>
      <c r="C326" s="2">
        <v>1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K326" s="3">
        <v>5.98</v>
      </c>
      <c r="L326" s="2">
        <v>28812</v>
      </c>
    </row>
    <row r="327" spans="1:12" x14ac:dyDescent="0.2">
      <c r="A327" s="2" t="s">
        <v>57</v>
      </c>
      <c r="B327" s="2">
        <v>8</v>
      </c>
      <c r="C327" s="2">
        <v>8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K327" s="3">
        <v>48.29</v>
      </c>
      <c r="L327" s="2">
        <v>23050</v>
      </c>
    </row>
    <row r="328" spans="1:12" x14ac:dyDescent="0.2">
      <c r="A328" s="2" t="s">
        <v>103</v>
      </c>
      <c r="B328" s="2">
        <v>2</v>
      </c>
      <c r="C328" s="2">
        <v>2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K328" s="3">
        <v>21.96</v>
      </c>
      <c r="L328" s="2">
        <v>2305</v>
      </c>
    </row>
    <row r="329" spans="1:12" x14ac:dyDescent="0.2">
      <c r="A329" s="2" t="s">
        <v>476</v>
      </c>
      <c r="B329" s="2">
        <v>2</v>
      </c>
      <c r="C329" s="2">
        <v>2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K329" s="3">
        <v>23.96</v>
      </c>
      <c r="L329" s="2">
        <v>2285</v>
      </c>
    </row>
    <row r="330" spans="1:12" x14ac:dyDescent="0.2">
      <c r="A330" s="2" t="s">
        <v>106</v>
      </c>
      <c r="B330" s="2">
        <v>2</v>
      </c>
      <c r="C330" s="2">
        <v>2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K330" s="3">
        <v>24.96</v>
      </c>
      <c r="L330" s="2">
        <v>1714</v>
      </c>
    </row>
    <row r="331" spans="1:12" x14ac:dyDescent="0.2">
      <c r="A331" s="2" t="s">
        <v>139</v>
      </c>
      <c r="B331" s="2">
        <v>29</v>
      </c>
      <c r="C331" s="2">
        <v>20</v>
      </c>
      <c r="D331" s="2">
        <v>7</v>
      </c>
      <c r="E331" s="2">
        <v>2</v>
      </c>
      <c r="F331" s="2">
        <v>0</v>
      </c>
      <c r="G331" s="2">
        <v>0</v>
      </c>
      <c r="H331" s="2">
        <v>0</v>
      </c>
      <c r="K331" s="3">
        <v>273.3</v>
      </c>
      <c r="L331" s="2">
        <v>1167</v>
      </c>
    </row>
    <row r="332" spans="1:12" x14ac:dyDescent="0.2">
      <c r="A332" s="2" t="s">
        <v>480</v>
      </c>
      <c r="B332" s="2">
        <v>1</v>
      </c>
      <c r="C332" s="2">
        <v>1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K332" s="3">
        <v>16.98</v>
      </c>
      <c r="L332" s="2">
        <v>583</v>
      </c>
    </row>
    <row r="333" spans="1:12" x14ac:dyDescent="0.2">
      <c r="A333" s="2" t="s">
        <v>482</v>
      </c>
      <c r="B333" s="2">
        <v>4</v>
      </c>
      <c r="C333" s="2">
        <v>4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K333" s="3">
        <v>38.92</v>
      </c>
      <c r="L333" s="2">
        <v>16917</v>
      </c>
    </row>
    <row r="334" spans="1:12" x14ac:dyDescent="0.2">
      <c r="A334" s="2" t="s">
        <v>110</v>
      </c>
      <c r="B334" s="2">
        <v>27</v>
      </c>
      <c r="C334" s="2">
        <v>15</v>
      </c>
      <c r="D334" s="2">
        <v>11</v>
      </c>
      <c r="E334" s="2">
        <v>1</v>
      </c>
      <c r="F334" s="2">
        <v>0</v>
      </c>
      <c r="G334" s="2">
        <v>0</v>
      </c>
      <c r="H334" s="2">
        <v>0</v>
      </c>
      <c r="K334" s="3">
        <v>288.5</v>
      </c>
      <c r="L334" s="2">
        <v>8458</v>
      </c>
    </row>
    <row r="335" spans="1:12" x14ac:dyDescent="0.2">
      <c r="A335" s="2" t="s">
        <v>483</v>
      </c>
      <c r="B335" s="2">
        <v>1</v>
      </c>
      <c r="C335" s="2">
        <v>1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K335" s="3">
        <v>9.98</v>
      </c>
      <c r="L335" s="2">
        <v>5639</v>
      </c>
    </row>
    <row r="336" spans="1:12" x14ac:dyDescent="0.2">
      <c r="A336" s="2" t="s">
        <v>155</v>
      </c>
      <c r="B336" s="2">
        <v>28</v>
      </c>
      <c r="C336" s="2">
        <v>22</v>
      </c>
      <c r="D336" s="2">
        <v>6</v>
      </c>
      <c r="E336" s="2">
        <v>0</v>
      </c>
      <c r="F336" s="2">
        <v>0</v>
      </c>
      <c r="G336" s="2">
        <v>0</v>
      </c>
      <c r="H336" s="2">
        <v>0</v>
      </c>
      <c r="K336" s="3">
        <v>315.44</v>
      </c>
      <c r="L336" s="2">
        <v>4229</v>
      </c>
    </row>
    <row r="337" spans="1:12" x14ac:dyDescent="0.2">
      <c r="A337" s="2" t="s">
        <v>484</v>
      </c>
      <c r="B337" s="2">
        <v>1</v>
      </c>
      <c r="C337" s="2">
        <v>1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K337" s="3">
        <v>12.49</v>
      </c>
      <c r="L337" s="2">
        <v>3383</v>
      </c>
    </row>
    <row r="338" spans="1:12" x14ac:dyDescent="0.2">
      <c r="A338" s="2" t="s">
        <v>485</v>
      </c>
      <c r="B338" s="2">
        <v>1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K338" s="3">
        <v>18.98</v>
      </c>
      <c r="L338" s="2">
        <v>2819</v>
      </c>
    </row>
    <row r="339" spans="1:12" x14ac:dyDescent="0.2">
      <c r="A339" s="2" t="s">
        <v>487</v>
      </c>
      <c r="B339" s="2">
        <v>5</v>
      </c>
      <c r="C339" s="2">
        <v>5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K339" s="3">
        <v>34.6</v>
      </c>
      <c r="L339" s="2">
        <v>5921</v>
      </c>
    </row>
    <row r="340" spans="1:12" x14ac:dyDescent="0.2">
      <c r="A340" s="2" t="s">
        <v>490</v>
      </c>
      <c r="B340" s="2">
        <v>1</v>
      </c>
      <c r="C340" s="2">
        <v>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K340" s="3">
        <v>15.74</v>
      </c>
      <c r="L340" s="2">
        <v>2368</v>
      </c>
    </row>
    <row r="341" spans="1:12" x14ac:dyDescent="0.2">
      <c r="A341" s="2" t="s">
        <v>492</v>
      </c>
      <c r="B341" s="2">
        <v>3</v>
      </c>
      <c r="C341" s="2">
        <v>3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K341" s="3">
        <v>21.99</v>
      </c>
      <c r="L341" s="2">
        <v>0</v>
      </c>
    </row>
    <row r="342" spans="1:12" x14ac:dyDescent="0.2">
      <c r="A342" s="2" t="s">
        <v>501</v>
      </c>
      <c r="B342" s="2">
        <v>1</v>
      </c>
      <c r="C342" s="2">
        <v>1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K342" s="3">
        <v>7.9</v>
      </c>
      <c r="L342" s="2">
        <v>4704</v>
      </c>
    </row>
    <row r="343" spans="1:12" x14ac:dyDescent="0.2">
      <c r="A343" s="2" t="s">
        <v>504</v>
      </c>
      <c r="B343" s="2">
        <v>1</v>
      </c>
      <c r="C343" s="2">
        <v>1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K343" s="3">
        <v>22.98</v>
      </c>
      <c r="L343" s="2">
        <v>1568</v>
      </c>
    </row>
    <row r="344" spans="1:12" x14ac:dyDescent="0.2">
      <c r="A344" s="2" t="s">
        <v>505</v>
      </c>
      <c r="B344" s="2">
        <v>1</v>
      </c>
      <c r="C344" s="2">
        <v>1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K344" s="3">
        <v>17.98</v>
      </c>
      <c r="L344" s="2">
        <v>3311</v>
      </c>
    </row>
    <row r="345" spans="1:12" x14ac:dyDescent="0.2">
      <c r="A345" s="2" t="s">
        <v>509</v>
      </c>
      <c r="B345" s="2">
        <v>1</v>
      </c>
      <c r="C345" s="2">
        <v>1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K345" s="3">
        <v>54.98</v>
      </c>
      <c r="L345" s="2">
        <v>662</v>
      </c>
    </row>
    <row r="346" spans="1:12" x14ac:dyDescent="0.2">
      <c r="A346" s="2" t="s">
        <v>135</v>
      </c>
      <c r="B346" s="2">
        <v>8</v>
      </c>
      <c r="C346" s="2">
        <v>8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K346" s="3">
        <v>103.84</v>
      </c>
      <c r="L346" s="2">
        <v>1081</v>
      </c>
    </row>
    <row r="347" spans="1:12" x14ac:dyDescent="0.2">
      <c r="A347" s="2" t="s">
        <v>159</v>
      </c>
      <c r="B347" s="2">
        <v>4</v>
      </c>
      <c r="C347" s="2">
        <v>4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K347" s="3">
        <v>59.92</v>
      </c>
      <c r="L347" s="2">
        <v>648</v>
      </c>
    </row>
    <row r="348" spans="1:12" x14ac:dyDescent="0.2">
      <c r="A348" s="2" t="s">
        <v>513</v>
      </c>
      <c r="B348" s="2">
        <v>2</v>
      </c>
      <c r="C348" s="2">
        <v>2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K348" s="3">
        <v>61.96</v>
      </c>
      <c r="L348" s="2">
        <v>273</v>
      </c>
    </row>
    <row r="349" spans="1:12" x14ac:dyDescent="0.2">
      <c r="A349" s="2" t="s">
        <v>515</v>
      </c>
      <c r="B349" s="2">
        <v>1</v>
      </c>
      <c r="C349" s="2">
        <v>1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K349" s="3">
        <v>46.98</v>
      </c>
      <c r="L349" s="2">
        <v>136</v>
      </c>
    </row>
    <row r="350" spans="1:12" x14ac:dyDescent="0.2">
      <c r="A350" s="2" t="s">
        <v>298</v>
      </c>
      <c r="B350" s="2">
        <v>2</v>
      </c>
      <c r="C350" s="2">
        <v>2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K350" s="3">
        <v>109.96</v>
      </c>
      <c r="L350" s="2">
        <v>4154</v>
      </c>
    </row>
    <row r="351" spans="1:12" x14ac:dyDescent="0.2">
      <c r="A351" s="2" t="s">
        <v>523</v>
      </c>
      <c r="B351" s="2">
        <v>2</v>
      </c>
      <c r="C351" s="2">
        <v>2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K351" s="3">
        <v>99.96</v>
      </c>
      <c r="L351" s="2">
        <v>671</v>
      </c>
    </row>
    <row r="352" spans="1:12" x14ac:dyDescent="0.2">
      <c r="A352" s="2" t="s">
        <v>525</v>
      </c>
      <c r="B352" s="2">
        <v>1</v>
      </c>
      <c r="C352" s="2">
        <v>1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K352" s="3">
        <v>71.98</v>
      </c>
      <c r="L352" s="2">
        <v>402</v>
      </c>
    </row>
    <row r="353" spans="1:12" x14ac:dyDescent="0.2">
      <c r="A353" s="2" t="s">
        <v>526</v>
      </c>
      <c r="B353" s="2">
        <v>1</v>
      </c>
      <c r="C353" s="2">
        <v>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K353" s="3">
        <v>83.98</v>
      </c>
      <c r="L353" s="2">
        <v>335</v>
      </c>
    </row>
    <row r="354" spans="1:12" x14ac:dyDescent="0.2">
      <c r="A354" s="2" t="s">
        <v>530</v>
      </c>
      <c r="B354" s="2">
        <v>1</v>
      </c>
      <c r="C354" s="2">
        <v>1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K354" s="3">
        <v>302.98</v>
      </c>
      <c r="L354" s="2">
        <v>67</v>
      </c>
    </row>
    <row r="355" spans="1:12" x14ac:dyDescent="0.2">
      <c r="A355" s="2" t="s">
        <v>294</v>
      </c>
      <c r="B355" s="2">
        <v>2</v>
      </c>
      <c r="C355" s="2">
        <v>2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K355" s="3">
        <v>99.96</v>
      </c>
      <c r="L355" s="2">
        <v>190</v>
      </c>
    </row>
    <row r="356" spans="1:12" x14ac:dyDescent="0.2">
      <c r="A356" s="2" t="s">
        <v>535</v>
      </c>
      <c r="B356" s="2">
        <v>2</v>
      </c>
      <c r="C356" s="2">
        <v>2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K356" s="3">
        <v>39.96</v>
      </c>
      <c r="L356" s="2">
        <v>135</v>
      </c>
    </row>
    <row r="357" spans="1:12" x14ac:dyDescent="0.2">
      <c r="A357" s="2" t="s">
        <v>235</v>
      </c>
      <c r="B357" s="2">
        <v>1</v>
      </c>
      <c r="C357" s="2">
        <v>1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K357" s="3">
        <v>23.98</v>
      </c>
      <c r="L357" s="2">
        <v>2</v>
      </c>
    </row>
    <row r="358" spans="1:12" x14ac:dyDescent="0.2">
      <c r="A358" s="2" t="s">
        <v>75</v>
      </c>
      <c r="B358" s="2">
        <v>10</v>
      </c>
      <c r="C358" s="2">
        <v>10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K358" s="3">
        <v>89.8</v>
      </c>
      <c r="L358" s="2">
        <v>14086</v>
      </c>
    </row>
    <row r="359" spans="1:12" x14ac:dyDescent="0.2">
      <c r="A359" s="2" t="s">
        <v>90</v>
      </c>
      <c r="B359" s="2">
        <v>5</v>
      </c>
      <c r="C359" s="2">
        <v>5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K359" s="3">
        <v>49.9</v>
      </c>
      <c r="L359" s="2">
        <v>7043</v>
      </c>
    </row>
    <row r="360" spans="1:12" x14ac:dyDescent="0.2">
      <c r="A360" s="2" t="s">
        <v>122</v>
      </c>
      <c r="B360" s="2">
        <v>3</v>
      </c>
      <c r="C360" s="2">
        <v>3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K360" s="3">
        <v>35.94</v>
      </c>
      <c r="L360" s="2">
        <v>3521</v>
      </c>
    </row>
    <row r="361" spans="1:12" x14ac:dyDescent="0.2">
      <c r="A361" s="2" t="s">
        <v>144</v>
      </c>
      <c r="B361" s="2">
        <v>3</v>
      </c>
      <c r="C361" s="2">
        <v>3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K361" s="3">
        <v>41.94</v>
      </c>
      <c r="L361" s="2">
        <v>2817</v>
      </c>
    </row>
    <row r="362" spans="1:12" x14ac:dyDescent="0.2">
      <c r="A362" s="2" t="s">
        <v>158</v>
      </c>
      <c r="B362" s="2">
        <v>4</v>
      </c>
      <c r="C362" s="2">
        <v>4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K362" s="3">
        <v>59.92</v>
      </c>
      <c r="L362" s="2">
        <v>2381</v>
      </c>
    </row>
    <row r="363" spans="1:12" x14ac:dyDescent="0.2">
      <c r="A363" s="2" t="s">
        <v>296</v>
      </c>
      <c r="B363" s="2">
        <v>2</v>
      </c>
      <c r="C363" s="2">
        <v>2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K363" s="3">
        <v>103.96</v>
      </c>
      <c r="L363" s="2">
        <v>500</v>
      </c>
    </row>
    <row r="364" spans="1:12" x14ac:dyDescent="0.2">
      <c r="A364" s="2" t="s">
        <v>552</v>
      </c>
      <c r="B364" s="2">
        <v>3</v>
      </c>
      <c r="C364" s="2">
        <v>3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K364" s="3">
        <v>27.87</v>
      </c>
      <c r="L364" s="2">
        <v>10704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24A0-9350-4B8F-B54C-3862EEE4B2A9}">
  <dimension ref="A1:N340"/>
  <sheetViews>
    <sheetView topLeftCell="A317" workbookViewId="0">
      <selection activeCell="I317" sqref="I1:J1048576"/>
    </sheetView>
  </sheetViews>
  <sheetFormatPr defaultRowHeight="11.25" x14ac:dyDescent="0.2"/>
  <cols>
    <col min="1" max="1" width="17.85546875" style="2" customWidth="1"/>
    <col min="2" max="8" width="8.140625" style="2" bestFit="1" customWidth="1"/>
    <col min="9" max="10" width="9.140625" style="2"/>
    <col min="11" max="11" width="12.5703125" style="2" bestFit="1" customWidth="1"/>
    <col min="12" max="12" width="8.140625" style="2" bestFit="1" customWidth="1"/>
    <col min="13" max="16384" width="9.140625" style="2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 t="s">
        <v>8</v>
      </c>
      <c r="L1" s="1" t="s">
        <v>9</v>
      </c>
      <c r="N1" s="4">
        <v>45047</v>
      </c>
    </row>
    <row r="2" spans="1:14" x14ac:dyDescent="0.2">
      <c r="A2" s="2" t="s">
        <v>48</v>
      </c>
      <c r="B2" s="2">
        <v>14</v>
      </c>
      <c r="C2" s="2">
        <v>5</v>
      </c>
      <c r="D2" s="2">
        <v>9</v>
      </c>
      <c r="E2" s="2">
        <v>0</v>
      </c>
      <c r="F2" s="2">
        <v>0</v>
      </c>
      <c r="G2" s="2">
        <v>0</v>
      </c>
      <c r="H2" s="2">
        <v>0</v>
      </c>
      <c r="K2" s="3">
        <v>101.74</v>
      </c>
      <c r="L2" s="2">
        <v>4450</v>
      </c>
    </row>
    <row r="3" spans="1:14" x14ac:dyDescent="0.2">
      <c r="A3" s="2" t="s">
        <v>310</v>
      </c>
      <c r="B3" s="2">
        <v>2</v>
      </c>
      <c r="C3" s="2">
        <v>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K3" s="3">
        <v>11.92</v>
      </c>
      <c r="L3" s="2">
        <v>2673</v>
      </c>
    </row>
    <row r="4" spans="1:14" x14ac:dyDescent="0.2">
      <c r="A4" s="2" t="s">
        <v>54</v>
      </c>
      <c r="B4" s="2">
        <v>25</v>
      </c>
      <c r="C4" s="2">
        <v>10</v>
      </c>
      <c r="D4" s="2">
        <v>15</v>
      </c>
      <c r="E4" s="2">
        <v>0</v>
      </c>
      <c r="F4" s="2">
        <v>0</v>
      </c>
      <c r="G4" s="2">
        <v>0</v>
      </c>
      <c r="H4" s="2">
        <v>0</v>
      </c>
      <c r="K4" s="3">
        <v>172.26</v>
      </c>
      <c r="L4" s="2">
        <v>1223</v>
      </c>
    </row>
    <row r="5" spans="1:14" x14ac:dyDescent="0.2">
      <c r="A5" s="2" t="s">
        <v>59</v>
      </c>
      <c r="B5" s="2">
        <v>1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K5" s="3">
        <v>7.98</v>
      </c>
      <c r="L5" s="2">
        <v>1390</v>
      </c>
    </row>
    <row r="6" spans="1:14" x14ac:dyDescent="0.2">
      <c r="A6" s="2" t="s">
        <v>313</v>
      </c>
      <c r="B6" s="2">
        <v>6</v>
      </c>
      <c r="C6" s="2">
        <v>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K6" s="3">
        <v>89.88</v>
      </c>
      <c r="L6" s="2">
        <v>1528</v>
      </c>
    </row>
    <row r="7" spans="1:14" x14ac:dyDescent="0.2">
      <c r="A7" s="2" t="s">
        <v>177</v>
      </c>
      <c r="B7" s="2">
        <v>26</v>
      </c>
      <c r="C7" s="2">
        <v>4</v>
      </c>
      <c r="D7" s="2">
        <v>22</v>
      </c>
      <c r="E7" s="2">
        <v>0</v>
      </c>
      <c r="F7" s="2">
        <v>0</v>
      </c>
      <c r="G7" s="2">
        <v>0</v>
      </c>
      <c r="H7" s="2">
        <v>0</v>
      </c>
      <c r="K7" s="3">
        <v>417.48</v>
      </c>
      <c r="L7" s="2">
        <v>1409</v>
      </c>
    </row>
    <row r="8" spans="1:14" x14ac:dyDescent="0.2">
      <c r="A8" s="2" t="s">
        <v>67</v>
      </c>
      <c r="B8" s="2">
        <v>68</v>
      </c>
      <c r="C8" s="2">
        <v>34</v>
      </c>
      <c r="D8" s="2">
        <v>34</v>
      </c>
      <c r="E8" s="2">
        <v>0</v>
      </c>
      <c r="F8" s="2">
        <v>0</v>
      </c>
      <c r="G8" s="2">
        <v>0</v>
      </c>
      <c r="H8" s="2">
        <v>0</v>
      </c>
      <c r="K8" s="3">
        <v>546.30999999999995</v>
      </c>
      <c r="L8" s="2">
        <v>10305</v>
      </c>
    </row>
    <row r="9" spans="1:14" x14ac:dyDescent="0.2">
      <c r="A9" s="2" t="s">
        <v>50</v>
      </c>
      <c r="B9" s="2">
        <v>11</v>
      </c>
      <c r="C9" s="2">
        <v>10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K9" s="3">
        <v>81.78</v>
      </c>
      <c r="L9" s="2">
        <v>8059</v>
      </c>
    </row>
    <row r="10" spans="1:14" x14ac:dyDescent="0.2">
      <c r="A10" s="2" t="s">
        <v>70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K10" s="3">
        <v>8.98</v>
      </c>
      <c r="L10" s="2">
        <v>12766</v>
      </c>
    </row>
    <row r="11" spans="1:14" x14ac:dyDescent="0.2">
      <c r="A11" s="2" t="s">
        <v>176</v>
      </c>
      <c r="B11" s="2">
        <v>43</v>
      </c>
      <c r="C11" s="2">
        <v>19</v>
      </c>
      <c r="D11" s="2">
        <v>24</v>
      </c>
      <c r="E11" s="2">
        <v>0</v>
      </c>
      <c r="F11" s="2">
        <v>0</v>
      </c>
      <c r="G11" s="2">
        <v>0</v>
      </c>
      <c r="H11" s="2">
        <v>0</v>
      </c>
      <c r="K11" s="3">
        <v>624.29999999999995</v>
      </c>
      <c r="L11" s="2">
        <v>2444</v>
      </c>
    </row>
    <row r="12" spans="1:14" x14ac:dyDescent="0.2">
      <c r="A12" s="2" t="s">
        <v>120</v>
      </c>
      <c r="B12" s="2">
        <v>2</v>
      </c>
      <c r="C12" s="2">
        <v>0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K12" s="3">
        <v>13.96</v>
      </c>
      <c r="L12" s="2">
        <v>2531</v>
      </c>
    </row>
    <row r="13" spans="1:14" x14ac:dyDescent="0.2">
      <c r="A13" s="2" t="s">
        <v>121</v>
      </c>
      <c r="B13" s="2">
        <v>12</v>
      </c>
      <c r="C13" s="2">
        <v>7</v>
      </c>
      <c r="D13" s="2">
        <v>5</v>
      </c>
      <c r="E13" s="2">
        <v>0</v>
      </c>
      <c r="F13" s="2">
        <v>0</v>
      </c>
      <c r="G13" s="2">
        <v>0</v>
      </c>
      <c r="H13" s="2">
        <v>0</v>
      </c>
      <c r="K13" s="3">
        <v>143.76</v>
      </c>
      <c r="L13" s="2">
        <v>49856</v>
      </c>
    </row>
    <row r="14" spans="1:14" x14ac:dyDescent="0.2">
      <c r="A14" s="2" t="s">
        <v>317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K14" s="3">
        <v>13.98</v>
      </c>
      <c r="L14" s="2">
        <v>1345</v>
      </c>
    </row>
    <row r="15" spans="1:14" x14ac:dyDescent="0.2">
      <c r="A15" s="2" t="s">
        <v>319</v>
      </c>
      <c r="B15" s="2">
        <v>6</v>
      </c>
      <c r="C15" s="2">
        <v>1</v>
      </c>
      <c r="D15" s="2">
        <v>5</v>
      </c>
      <c r="E15" s="2">
        <v>0</v>
      </c>
      <c r="F15" s="2">
        <v>0</v>
      </c>
      <c r="G15" s="2">
        <v>0</v>
      </c>
      <c r="H15" s="2">
        <v>0</v>
      </c>
      <c r="K15" s="3">
        <v>63.57</v>
      </c>
      <c r="L15" s="2">
        <v>318</v>
      </c>
    </row>
    <row r="16" spans="1:14" x14ac:dyDescent="0.2">
      <c r="A16" s="2" t="s">
        <v>73</v>
      </c>
      <c r="B16" s="2">
        <v>54</v>
      </c>
      <c r="C16" s="2">
        <v>53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K16" s="3">
        <v>471.55</v>
      </c>
      <c r="L16" s="2">
        <v>34881</v>
      </c>
    </row>
    <row r="17" spans="1:12" x14ac:dyDescent="0.2">
      <c r="A17" s="2" t="s">
        <v>124</v>
      </c>
      <c r="B17" s="2">
        <v>29</v>
      </c>
      <c r="C17" s="2">
        <v>16</v>
      </c>
      <c r="D17" s="2">
        <v>13</v>
      </c>
      <c r="E17" s="2">
        <v>0</v>
      </c>
      <c r="F17" s="2">
        <v>0</v>
      </c>
      <c r="G17" s="2">
        <v>0</v>
      </c>
      <c r="H17" s="2">
        <v>0</v>
      </c>
      <c r="K17" s="3">
        <v>351.42</v>
      </c>
      <c r="L17" s="2">
        <v>1827</v>
      </c>
    </row>
    <row r="18" spans="1:12" x14ac:dyDescent="0.2">
      <c r="A18" s="2" t="s">
        <v>166</v>
      </c>
      <c r="B18" s="2">
        <v>15</v>
      </c>
      <c r="C18" s="2">
        <v>1</v>
      </c>
      <c r="D18" s="2">
        <v>14</v>
      </c>
      <c r="E18" s="2">
        <v>0</v>
      </c>
      <c r="F18" s="2">
        <v>0</v>
      </c>
      <c r="G18" s="2">
        <v>0</v>
      </c>
      <c r="H18" s="2">
        <v>0</v>
      </c>
      <c r="K18" s="3">
        <v>239.65</v>
      </c>
      <c r="L18" s="2">
        <v>4246</v>
      </c>
    </row>
    <row r="19" spans="1:12" x14ac:dyDescent="0.2">
      <c r="A19" s="2" t="s">
        <v>87</v>
      </c>
      <c r="B19" s="2">
        <v>20</v>
      </c>
      <c r="C19" s="2">
        <v>1</v>
      </c>
      <c r="D19" s="2">
        <v>19</v>
      </c>
      <c r="E19" s="2">
        <v>0</v>
      </c>
      <c r="F19" s="2">
        <v>0</v>
      </c>
      <c r="G19" s="2">
        <v>0</v>
      </c>
      <c r="H19" s="2">
        <v>0</v>
      </c>
      <c r="K19" s="3">
        <v>199.6</v>
      </c>
      <c r="L19" s="2">
        <v>2867</v>
      </c>
    </row>
    <row r="20" spans="1:12" x14ac:dyDescent="0.2">
      <c r="A20" s="2" t="s">
        <v>140</v>
      </c>
      <c r="B20" s="2">
        <v>9</v>
      </c>
      <c r="C20" s="2">
        <v>1</v>
      </c>
      <c r="D20" s="2">
        <v>8</v>
      </c>
      <c r="E20" s="2">
        <v>0</v>
      </c>
      <c r="F20" s="2">
        <v>0</v>
      </c>
      <c r="G20" s="2">
        <v>0</v>
      </c>
      <c r="H20" s="2">
        <v>0</v>
      </c>
      <c r="K20" s="3">
        <v>122.82</v>
      </c>
      <c r="L20" s="2">
        <v>1847</v>
      </c>
    </row>
    <row r="21" spans="1:12" x14ac:dyDescent="0.2">
      <c r="A21" s="2" t="s">
        <v>131</v>
      </c>
      <c r="B21" s="2">
        <v>159</v>
      </c>
      <c r="C21" s="2">
        <v>37</v>
      </c>
      <c r="D21" s="2">
        <v>122</v>
      </c>
      <c r="E21" s="2">
        <v>0</v>
      </c>
      <c r="F21" s="2">
        <v>0</v>
      </c>
      <c r="G21" s="2">
        <v>0</v>
      </c>
      <c r="H21" s="2">
        <v>0</v>
      </c>
      <c r="K21" s="3">
        <v>1684.21</v>
      </c>
      <c r="L21" s="2">
        <v>279</v>
      </c>
    </row>
    <row r="22" spans="1:12" x14ac:dyDescent="0.2">
      <c r="A22" s="2" t="s">
        <v>116</v>
      </c>
      <c r="B22" s="2">
        <v>77</v>
      </c>
      <c r="C22" s="2">
        <v>6</v>
      </c>
      <c r="D22" s="2">
        <v>71</v>
      </c>
      <c r="E22" s="2">
        <v>0</v>
      </c>
      <c r="F22" s="2">
        <v>0</v>
      </c>
      <c r="G22" s="2">
        <v>0</v>
      </c>
      <c r="H22" s="2">
        <v>0</v>
      </c>
      <c r="K22" s="3">
        <v>718.21</v>
      </c>
      <c r="L22" s="2">
        <v>3739</v>
      </c>
    </row>
    <row r="23" spans="1:12" x14ac:dyDescent="0.2">
      <c r="A23" s="2" t="s">
        <v>142</v>
      </c>
      <c r="B23" s="2">
        <v>61</v>
      </c>
      <c r="C23" s="2">
        <v>4</v>
      </c>
      <c r="D23" s="2">
        <v>57</v>
      </c>
      <c r="E23" s="2">
        <v>0</v>
      </c>
      <c r="F23" s="2">
        <v>0</v>
      </c>
      <c r="G23" s="2">
        <v>0</v>
      </c>
      <c r="H23" s="2">
        <v>0</v>
      </c>
      <c r="K23" s="3">
        <v>718.88</v>
      </c>
      <c r="L23" s="2">
        <v>1877</v>
      </c>
    </row>
    <row r="24" spans="1:12" x14ac:dyDescent="0.2">
      <c r="A24" s="2" t="s">
        <v>218</v>
      </c>
      <c r="B24" s="2">
        <v>104</v>
      </c>
      <c r="C24" s="2">
        <v>8</v>
      </c>
      <c r="D24" s="2">
        <v>96</v>
      </c>
      <c r="E24" s="2">
        <v>0</v>
      </c>
      <c r="F24" s="2">
        <v>0</v>
      </c>
      <c r="G24" s="2">
        <v>0</v>
      </c>
      <c r="H24" s="2">
        <v>0</v>
      </c>
      <c r="K24" s="3">
        <v>1549.25</v>
      </c>
      <c r="L24" s="2">
        <v>783</v>
      </c>
    </row>
    <row r="25" spans="1:12" x14ac:dyDescent="0.2">
      <c r="A25" s="2" t="s">
        <v>191</v>
      </c>
      <c r="B25" s="2">
        <v>55</v>
      </c>
      <c r="C25" s="2">
        <v>6</v>
      </c>
      <c r="D25" s="2">
        <v>49</v>
      </c>
      <c r="E25" s="2">
        <v>0</v>
      </c>
      <c r="F25" s="2">
        <v>0</v>
      </c>
      <c r="G25" s="2">
        <v>0</v>
      </c>
      <c r="H25" s="2">
        <v>0</v>
      </c>
      <c r="K25" s="3">
        <v>1042.6199999999999</v>
      </c>
      <c r="L25" s="2">
        <v>551</v>
      </c>
    </row>
    <row r="26" spans="1:12" x14ac:dyDescent="0.2">
      <c r="A26" s="2" t="s">
        <v>98</v>
      </c>
      <c r="B26" s="2">
        <v>20</v>
      </c>
      <c r="C26" s="2">
        <v>7</v>
      </c>
      <c r="D26" s="2">
        <v>13</v>
      </c>
      <c r="E26" s="2">
        <v>0</v>
      </c>
      <c r="F26" s="2">
        <v>0</v>
      </c>
      <c r="G26" s="2">
        <v>0</v>
      </c>
      <c r="H26" s="2">
        <v>0</v>
      </c>
      <c r="K26" s="3">
        <v>173.78</v>
      </c>
      <c r="L26" s="2">
        <v>3015</v>
      </c>
    </row>
    <row r="27" spans="1:12" x14ac:dyDescent="0.2">
      <c r="A27" s="2" t="s">
        <v>149</v>
      </c>
      <c r="B27" s="2">
        <v>33</v>
      </c>
      <c r="C27" s="2">
        <v>21</v>
      </c>
      <c r="D27" s="2">
        <v>12</v>
      </c>
      <c r="E27" s="2">
        <v>0</v>
      </c>
      <c r="F27" s="2">
        <v>0</v>
      </c>
      <c r="G27" s="2">
        <v>0</v>
      </c>
      <c r="H27" s="2">
        <v>0</v>
      </c>
      <c r="K27" s="3">
        <v>453.34</v>
      </c>
      <c r="L27" s="2">
        <v>3628</v>
      </c>
    </row>
    <row r="28" spans="1:12" x14ac:dyDescent="0.2">
      <c r="A28" s="2" t="s">
        <v>320</v>
      </c>
      <c r="B28" s="2">
        <v>4</v>
      </c>
      <c r="C28" s="2">
        <v>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K28" s="3">
        <v>0</v>
      </c>
      <c r="L28" s="2">
        <v>4672</v>
      </c>
    </row>
    <row r="29" spans="1:12" x14ac:dyDescent="0.2">
      <c r="A29" s="2" t="s">
        <v>170</v>
      </c>
      <c r="B29" s="2">
        <v>21</v>
      </c>
      <c r="C29" s="2">
        <v>0</v>
      </c>
      <c r="D29" s="2">
        <v>21</v>
      </c>
      <c r="E29" s="2">
        <v>0</v>
      </c>
      <c r="F29" s="2">
        <v>0</v>
      </c>
      <c r="G29" s="2">
        <v>0</v>
      </c>
      <c r="H29" s="2">
        <v>0</v>
      </c>
      <c r="K29" s="3">
        <v>335.58</v>
      </c>
      <c r="L29" s="2">
        <v>1762</v>
      </c>
    </row>
    <row r="30" spans="1:12" x14ac:dyDescent="0.2">
      <c r="A30" s="2" t="s">
        <v>321</v>
      </c>
      <c r="B30" s="2">
        <v>1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K30" s="3">
        <v>19.98</v>
      </c>
      <c r="L30" s="2">
        <v>4856</v>
      </c>
    </row>
    <row r="31" spans="1:12" x14ac:dyDescent="0.2">
      <c r="A31" s="2" t="s">
        <v>150</v>
      </c>
      <c r="B31" s="2">
        <v>195</v>
      </c>
      <c r="C31" s="2">
        <v>29</v>
      </c>
      <c r="D31" s="2">
        <v>166</v>
      </c>
      <c r="E31" s="2">
        <v>0</v>
      </c>
      <c r="F31" s="2">
        <v>0</v>
      </c>
      <c r="G31" s="2">
        <v>0</v>
      </c>
      <c r="H31" s="2">
        <v>0</v>
      </c>
      <c r="K31" s="3">
        <v>2343.02</v>
      </c>
      <c r="L31" s="2">
        <v>7802</v>
      </c>
    </row>
    <row r="32" spans="1:12" x14ac:dyDescent="0.2">
      <c r="A32" s="2" t="s">
        <v>138</v>
      </c>
      <c r="B32" s="2">
        <v>117</v>
      </c>
      <c r="C32" s="2">
        <v>7</v>
      </c>
      <c r="D32" s="2">
        <v>110</v>
      </c>
      <c r="E32" s="2">
        <v>0</v>
      </c>
      <c r="F32" s="2">
        <v>0</v>
      </c>
      <c r="G32" s="2">
        <v>0</v>
      </c>
      <c r="H32" s="2">
        <v>0</v>
      </c>
      <c r="K32" s="3">
        <v>1635.66</v>
      </c>
      <c r="L32" s="2">
        <v>198</v>
      </c>
    </row>
    <row r="33" spans="1:12" x14ac:dyDescent="0.2">
      <c r="A33" s="2" t="s">
        <v>83</v>
      </c>
      <c r="B33" s="2">
        <v>107</v>
      </c>
      <c r="C33" s="2">
        <v>3</v>
      </c>
      <c r="D33" s="2">
        <v>104</v>
      </c>
      <c r="E33" s="2">
        <v>0</v>
      </c>
      <c r="F33" s="2">
        <v>0</v>
      </c>
      <c r="G33" s="2">
        <v>0</v>
      </c>
      <c r="H33" s="2">
        <v>0</v>
      </c>
      <c r="K33" s="3">
        <v>1090.56</v>
      </c>
      <c r="L33" s="2">
        <v>4763</v>
      </c>
    </row>
    <row r="34" spans="1:12" x14ac:dyDescent="0.2">
      <c r="A34" s="2" t="s">
        <v>163</v>
      </c>
      <c r="B34" s="2">
        <v>38</v>
      </c>
      <c r="C34" s="2">
        <v>1</v>
      </c>
      <c r="D34" s="2">
        <v>37</v>
      </c>
      <c r="E34" s="2">
        <v>0</v>
      </c>
      <c r="F34" s="2">
        <v>0</v>
      </c>
      <c r="G34" s="2">
        <v>0</v>
      </c>
      <c r="H34" s="2">
        <v>0</v>
      </c>
      <c r="K34" s="3">
        <v>607.24</v>
      </c>
      <c r="L34" s="2">
        <v>1746</v>
      </c>
    </row>
    <row r="35" spans="1:12" x14ac:dyDescent="0.2">
      <c r="A35" s="2" t="s">
        <v>53</v>
      </c>
      <c r="B35" s="2">
        <v>108</v>
      </c>
      <c r="C35" s="2">
        <v>30</v>
      </c>
      <c r="D35" s="2">
        <v>78</v>
      </c>
      <c r="E35" s="2">
        <v>0</v>
      </c>
      <c r="F35" s="2">
        <v>0</v>
      </c>
      <c r="G35" s="2">
        <v>0</v>
      </c>
      <c r="H35" s="2">
        <v>0</v>
      </c>
      <c r="K35" s="3">
        <v>836.84</v>
      </c>
      <c r="L35" s="2">
        <v>3811</v>
      </c>
    </row>
    <row r="36" spans="1:12" x14ac:dyDescent="0.2">
      <c r="A36" s="2" t="s">
        <v>100</v>
      </c>
      <c r="B36" s="2">
        <v>153</v>
      </c>
      <c r="C36" s="2">
        <v>29</v>
      </c>
      <c r="D36" s="2">
        <v>124</v>
      </c>
      <c r="E36" s="2">
        <v>0</v>
      </c>
      <c r="F36" s="2">
        <v>0</v>
      </c>
      <c r="G36" s="2">
        <v>0</v>
      </c>
      <c r="H36" s="2">
        <v>0</v>
      </c>
      <c r="K36" s="3">
        <v>1687.12</v>
      </c>
      <c r="L36" s="2">
        <v>4695</v>
      </c>
    </row>
    <row r="37" spans="1:12" x14ac:dyDescent="0.2">
      <c r="A37" s="2" t="s">
        <v>273</v>
      </c>
      <c r="B37" s="2">
        <v>26</v>
      </c>
      <c r="C37" s="2">
        <v>7</v>
      </c>
      <c r="D37" s="2">
        <v>19</v>
      </c>
      <c r="E37" s="2">
        <v>0</v>
      </c>
      <c r="F37" s="2">
        <v>0</v>
      </c>
      <c r="G37" s="2">
        <v>0</v>
      </c>
      <c r="H37" s="2">
        <v>0</v>
      </c>
      <c r="K37" s="3">
        <v>901.5</v>
      </c>
      <c r="L37" s="2">
        <v>485</v>
      </c>
    </row>
    <row r="38" spans="1:12" x14ac:dyDescent="0.2">
      <c r="A38" s="2" t="s">
        <v>41</v>
      </c>
      <c r="B38" s="2">
        <v>89</v>
      </c>
      <c r="C38" s="2">
        <v>24</v>
      </c>
      <c r="D38" s="2">
        <v>65</v>
      </c>
      <c r="E38" s="2">
        <v>0</v>
      </c>
      <c r="F38" s="2">
        <v>0</v>
      </c>
      <c r="G38" s="2">
        <v>0</v>
      </c>
      <c r="H38" s="2">
        <v>0</v>
      </c>
      <c r="K38" s="3">
        <v>597.22</v>
      </c>
      <c r="L38" s="2">
        <v>1687</v>
      </c>
    </row>
    <row r="39" spans="1:12" x14ac:dyDescent="0.2">
      <c r="A39" s="2" t="s">
        <v>105</v>
      </c>
      <c r="B39" s="2">
        <v>28</v>
      </c>
      <c r="C39" s="2">
        <v>9</v>
      </c>
      <c r="D39" s="2">
        <v>19</v>
      </c>
      <c r="E39" s="2">
        <v>0</v>
      </c>
      <c r="F39" s="2">
        <v>0</v>
      </c>
      <c r="G39" s="2">
        <v>0</v>
      </c>
      <c r="H39" s="2">
        <v>0</v>
      </c>
      <c r="K39" s="3">
        <v>320.44</v>
      </c>
      <c r="L39" s="2">
        <v>6622</v>
      </c>
    </row>
    <row r="40" spans="1:12" x14ac:dyDescent="0.2">
      <c r="A40" s="2" t="s">
        <v>175</v>
      </c>
      <c r="B40" s="2">
        <v>39</v>
      </c>
      <c r="C40" s="2">
        <v>25</v>
      </c>
      <c r="D40" s="2">
        <v>14</v>
      </c>
      <c r="E40" s="2">
        <v>0</v>
      </c>
      <c r="F40" s="2">
        <v>0</v>
      </c>
      <c r="G40" s="2">
        <v>0</v>
      </c>
      <c r="H40" s="2">
        <v>0</v>
      </c>
      <c r="K40" s="3">
        <v>528.26</v>
      </c>
      <c r="L40" s="2">
        <v>3668</v>
      </c>
    </row>
    <row r="41" spans="1:12" x14ac:dyDescent="0.2">
      <c r="A41" s="2" t="s">
        <v>325</v>
      </c>
      <c r="B41" s="2">
        <v>1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K41" s="3">
        <v>10.98</v>
      </c>
      <c r="L41" s="2">
        <v>14813</v>
      </c>
    </row>
    <row r="42" spans="1:12" x14ac:dyDescent="0.2">
      <c r="A42" s="2" t="s">
        <v>78</v>
      </c>
      <c r="B42" s="2">
        <v>7</v>
      </c>
      <c r="C42" s="2">
        <v>1</v>
      </c>
      <c r="D42" s="2">
        <v>6</v>
      </c>
      <c r="E42" s="2">
        <v>0</v>
      </c>
      <c r="F42" s="2">
        <v>0</v>
      </c>
      <c r="G42" s="2">
        <v>0</v>
      </c>
      <c r="H42" s="2">
        <v>0</v>
      </c>
      <c r="K42" s="3">
        <v>54.96</v>
      </c>
      <c r="L42" s="2">
        <v>3877</v>
      </c>
    </row>
    <row r="43" spans="1:12" x14ac:dyDescent="0.2">
      <c r="A43" s="2" t="s">
        <v>79</v>
      </c>
      <c r="B43" s="2">
        <v>4</v>
      </c>
      <c r="C43" s="2">
        <v>3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K43" s="3">
        <v>35.08</v>
      </c>
      <c r="L43" s="2">
        <v>9864</v>
      </c>
    </row>
    <row r="44" spans="1:12" x14ac:dyDescent="0.2">
      <c r="A44" s="2" t="s">
        <v>92</v>
      </c>
      <c r="B44" s="2">
        <v>20</v>
      </c>
      <c r="C44" s="2">
        <v>8</v>
      </c>
      <c r="D44" s="2">
        <v>12</v>
      </c>
      <c r="E44" s="2">
        <v>0</v>
      </c>
      <c r="F44" s="2">
        <v>0</v>
      </c>
      <c r="G44" s="2">
        <v>0</v>
      </c>
      <c r="H44" s="2">
        <v>0</v>
      </c>
      <c r="K44" s="3">
        <v>215.58</v>
      </c>
      <c r="L44" s="2">
        <v>2274</v>
      </c>
    </row>
    <row r="45" spans="1:12" x14ac:dyDescent="0.2">
      <c r="A45" s="2" t="s">
        <v>84</v>
      </c>
      <c r="B45" s="2">
        <v>84</v>
      </c>
      <c r="C45" s="2">
        <v>17</v>
      </c>
      <c r="D45" s="2">
        <v>67</v>
      </c>
      <c r="E45" s="2">
        <v>0</v>
      </c>
      <c r="F45" s="2">
        <v>0</v>
      </c>
      <c r="G45" s="2">
        <v>0</v>
      </c>
      <c r="H45" s="2">
        <v>0</v>
      </c>
      <c r="K45" s="3">
        <v>836.67</v>
      </c>
      <c r="L45" s="2">
        <v>22546</v>
      </c>
    </row>
    <row r="46" spans="1:12" x14ac:dyDescent="0.2">
      <c r="A46" s="2" t="s">
        <v>272</v>
      </c>
      <c r="B46" s="2">
        <v>56</v>
      </c>
      <c r="C46" s="2">
        <v>30</v>
      </c>
      <c r="D46" s="2">
        <v>26</v>
      </c>
      <c r="E46" s="2">
        <v>0</v>
      </c>
      <c r="F46" s="2">
        <v>0</v>
      </c>
      <c r="G46" s="2">
        <v>0</v>
      </c>
      <c r="H46" s="2">
        <v>0</v>
      </c>
      <c r="K46" s="3">
        <v>1840.3</v>
      </c>
      <c r="L46" s="2">
        <v>576</v>
      </c>
    </row>
    <row r="47" spans="1:12" x14ac:dyDescent="0.2">
      <c r="A47" s="2" t="s">
        <v>229</v>
      </c>
      <c r="B47" s="2">
        <v>257</v>
      </c>
      <c r="C47" s="2">
        <v>62</v>
      </c>
      <c r="D47" s="2">
        <v>195</v>
      </c>
      <c r="E47" s="2">
        <v>0</v>
      </c>
      <c r="F47" s="2">
        <v>0</v>
      </c>
      <c r="G47" s="2">
        <v>0</v>
      </c>
      <c r="H47" s="2">
        <v>0</v>
      </c>
      <c r="K47" s="3">
        <v>5733.38</v>
      </c>
      <c r="L47" s="2">
        <v>5368</v>
      </c>
    </row>
    <row r="48" spans="1:12" x14ac:dyDescent="0.2">
      <c r="A48" s="2" t="s">
        <v>66</v>
      </c>
      <c r="B48" s="2">
        <v>7</v>
      </c>
      <c r="C48" s="2">
        <v>6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K48" s="3">
        <v>60.9</v>
      </c>
      <c r="L48" s="2">
        <v>6010</v>
      </c>
    </row>
    <row r="49" spans="1:12" x14ac:dyDescent="0.2">
      <c r="A49" s="2" t="s">
        <v>91</v>
      </c>
      <c r="B49" s="2">
        <v>189</v>
      </c>
      <c r="C49" s="2">
        <v>37</v>
      </c>
      <c r="D49" s="2">
        <v>152</v>
      </c>
      <c r="E49" s="2">
        <v>0</v>
      </c>
      <c r="F49" s="2">
        <v>0</v>
      </c>
      <c r="G49" s="2">
        <v>0</v>
      </c>
      <c r="H49" s="2">
        <v>0</v>
      </c>
      <c r="K49" s="3">
        <v>1714.67</v>
      </c>
      <c r="L49" s="2">
        <v>60</v>
      </c>
    </row>
    <row r="50" spans="1:12" x14ac:dyDescent="0.2">
      <c r="A50" s="2" t="s">
        <v>126</v>
      </c>
      <c r="B50" s="2">
        <v>10</v>
      </c>
      <c r="C50" s="2">
        <v>8</v>
      </c>
      <c r="D50" s="2">
        <v>2</v>
      </c>
      <c r="E50" s="2">
        <v>0</v>
      </c>
      <c r="F50" s="2">
        <v>0</v>
      </c>
      <c r="G50" s="2">
        <v>0</v>
      </c>
      <c r="H50" s="2">
        <v>0</v>
      </c>
      <c r="K50" s="3">
        <v>121.78</v>
      </c>
      <c r="L50" s="2">
        <v>1378</v>
      </c>
    </row>
    <row r="51" spans="1:12" x14ac:dyDescent="0.2">
      <c r="A51" s="2" t="s">
        <v>208</v>
      </c>
      <c r="B51" s="2">
        <v>78</v>
      </c>
      <c r="C51" s="2">
        <v>23</v>
      </c>
      <c r="D51" s="2">
        <v>55</v>
      </c>
      <c r="E51" s="2">
        <v>0</v>
      </c>
      <c r="F51" s="2">
        <v>0</v>
      </c>
      <c r="G51" s="2">
        <v>0</v>
      </c>
      <c r="H51" s="2">
        <v>0</v>
      </c>
      <c r="K51" s="3">
        <v>1805.44</v>
      </c>
      <c r="L51" s="2">
        <v>291</v>
      </c>
    </row>
    <row r="52" spans="1:12" x14ac:dyDescent="0.2">
      <c r="A52" s="2" t="s">
        <v>227</v>
      </c>
      <c r="B52" s="2">
        <v>112</v>
      </c>
      <c r="C52" s="2">
        <v>7</v>
      </c>
      <c r="D52" s="2">
        <v>105</v>
      </c>
      <c r="E52" s="2">
        <v>0</v>
      </c>
      <c r="F52" s="2">
        <v>0</v>
      </c>
      <c r="G52" s="2">
        <v>0</v>
      </c>
      <c r="H52" s="2">
        <v>0</v>
      </c>
      <c r="K52" s="3">
        <v>2219.66</v>
      </c>
      <c r="L52" s="2">
        <v>6927</v>
      </c>
    </row>
    <row r="53" spans="1:12" x14ac:dyDescent="0.2">
      <c r="A53" s="2" t="s">
        <v>56</v>
      </c>
      <c r="B53" s="2">
        <v>6</v>
      </c>
      <c r="C53" s="2">
        <v>6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K53" s="3">
        <v>45.48</v>
      </c>
      <c r="L53" s="2">
        <v>4074</v>
      </c>
    </row>
    <row r="54" spans="1:12" x14ac:dyDescent="0.2">
      <c r="A54" s="2" t="s">
        <v>74</v>
      </c>
      <c r="B54" s="2">
        <v>15</v>
      </c>
      <c r="C54" s="2">
        <v>4</v>
      </c>
      <c r="D54" s="2">
        <v>11</v>
      </c>
      <c r="E54" s="2">
        <v>0</v>
      </c>
      <c r="F54" s="2">
        <v>0</v>
      </c>
      <c r="G54" s="2">
        <v>0</v>
      </c>
      <c r="H54" s="2">
        <v>0</v>
      </c>
      <c r="K54" s="3">
        <v>123.74</v>
      </c>
      <c r="L54" s="2">
        <v>6678</v>
      </c>
    </row>
    <row r="55" spans="1:12" x14ac:dyDescent="0.2">
      <c r="A55" s="2" t="s">
        <v>113</v>
      </c>
      <c r="B55" s="2">
        <v>33</v>
      </c>
      <c r="C55" s="2">
        <v>7</v>
      </c>
      <c r="D55" s="2">
        <v>26</v>
      </c>
      <c r="E55" s="2">
        <v>0</v>
      </c>
      <c r="F55" s="2">
        <v>0</v>
      </c>
      <c r="G55" s="2">
        <v>0</v>
      </c>
      <c r="H55" s="2">
        <v>0</v>
      </c>
      <c r="K55" s="3">
        <v>389.34</v>
      </c>
      <c r="L55" s="2">
        <v>6113</v>
      </c>
    </row>
    <row r="56" spans="1:12" x14ac:dyDescent="0.2">
      <c r="A56" s="2" t="s">
        <v>60</v>
      </c>
      <c r="B56" s="2">
        <v>16</v>
      </c>
      <c r="C56" s="2">
        <v>0</v>
      </c>
      <c r="D56" s="2">
        <v>16</v>
      </c>
      <c r="E56" s="2">
        <v>0</v>
      </c>
      <c r="F56" s="2">
        <v>0</v>
      </c>
      <c r="G56" s="2">
        <v>0</v>
      </c>
      <c r="H56" s="2">
        <v>0</v>
      </c>
      <c r="K56" s="3">
        <v>127.68</v>
      </c>
      <c r="L56" s="2">
        <v>18541</v>
      </c>
    </row>
    <row r="57" spans="1:12" x14ac:dyDescent="0.2">
      <c r="A57" s="2" t="s">
        <v>248</v>
      </c>
      <c r="B57" s="2">
        <v>10</v>
      </c>
      <c r="C57" s="2">
        <v>1</v>
      </c>
      <c r="D57" s="2">
        <v>9</v>
      </c>
      <c r="E57" s="2">
        <v>0</v>
      </c>
      <c r="F57" s="2">
        <v>0</v>
      </c>
      <c r="G57" s="2">
        <v>0</v>
      </c>
      <c r="H57" s="2">
        <v>0</v>
      </c>
      <c r="K57" s="3">
        <v>279.8</v>
      </c>
      <c r="L57" s="2">
        <v>452</v>
      </c>
    </row>
    <row r="58" spans="1:12" x14ac:dyDescent="0.2">
      <c r="A58" s="2" t="s">
        <v>205</v>
      </c>
      <c r="B58" s="2">
        <v>17</v>
      </c>
      <c r="C58" s="2">
        <v>2</v>
      </c>
      <c r="D58" s="2">
        <v>15</v>
      </c>
      <c r="E58" s="2">
        <v>0</v>
      </c>
      <c r="F58" s="2">
        <v>0</v>
      </c>
      <c r="G58" s="2">
        <v>0</v>
      </c>
      <c r="H58" s="2">
        <v>0</v>
      </c>
      <c r="K58" s="3">
        <v>356.66</v>
      </c>
      <c r="L58" s="2">
        <v>243</v>
      </c>
    </row>
    <row r="59" spans="1:12" x14ac:dyDescent="0.2">
      <c r="A59" s="2" t="s">
        <v>192</v>
      </c>
      <c r="B59" s="2">
        <v>118</v>
      </c>
      <c r="C59" s="2">
        <v>47</v>
      </c>
      <c r="D59" s="2">
        <v>71</v>
      </c>
      <c r="E59" s="2">
        <v>0</v>
      </c>
      <c r="F59" s="2">
        <v>0</v>
      </c>
      <c r="G59" s="2">
        <v>0</v>
      </c>
      <c r="H59" s="2">
        <v>0</v>
      </c>
      <c r="K59" s="3">
        <v>2177.14</v>
      </c>
      <c r="L59" s="2">
        <v>817</v>
      </c>
    </row>
    <row r="60" spans="1:12" x14ac:dyDescent="0.2">
      <c r="A60" s="2" t="s">
        <v>71</v>
      </c>
      <c r="B60" s="2">
        <v>98</v>
      </c>
      <c r="C60" s="2">
        <v>17</v>
      </c>
      <c r="D60" s="2">
        <v>81</v>
      </c>
      <c r="E60" s="2">
        <v>0</v>
      </c>
      <c r="F60" s="2">
        <v>0</v>
      </c>
      <c r="G60" s="2">
        <v>0</v>
      </c>
      <c r="H60" s="2">
        <v>0</v>
      </c>
      <c r="K60" s="3">
        <v>701.29</v>
      </c>
      <c r="L60" s="2">
        <v>50946</v>
      </c>
    </row>
    <row r="61" spans="1:12" x14ac:dyDescent="0.2">
      <c r="A61" s="2" t="s">
        <v>157</v>
      </c>
      <c r="B61" s="2">
        <v>86</v>
      </c>
      <c r="C61" s="2">
        <v>20</v>
      </c>
      <c r="D61" s="2">
        <v>66</v>
      </c>
      <c r="E61" s="2">
        <v>0</v>
      </c>
      <c r="F61" s="2">
        <v>0</v>
      </c>
      <c r="G61" s="2">
        <v>0</v>
      </c>
      <c r="H61" s="2">
        <v>0</v>
      </c>
      <c r="K61" s="3">
        <v>758.28</v>
      </c>
      <c r="L61" s="2">
        <v>1336</v>
      </c>
    </row>
    <row r="62" spans="1:12" x14ac:dyDescent="0.2">
      <c r="A62" s="2" t="s">
        <v>329</v>
      </c>
      <c r="B62" s="2">
        <v>4</v>
      </c>
      <c r="C62" s="2">
        <v>4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K62" s="3">
        <v>119.85</v>
      </c>
      <c r="L62" s="2">
        <v>977</v>
      </c>
    </row>
    <row r="63" spans="1:12" x14ac:dyDescent="0.2">
      <c r="A63" s="2" t="s">
        <v>240</v>
      </c>
      <c r="B63" s="2">
        <v>2</v>
      </c>
      <c r="C63" s="2">
        <v>2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K63" s="3">
        <v>24.98</v>
      </c>
      <c r="L63" s="2">
        <v>708</v>
      </c>
    </row>
    <row r="64" spans="1:12" x14ac:dyDescent="0.2">
      <c r="A64" s="2" t="s">
        <v>331</v>
      </c>
      <c r="B64" s="2">
        <v>4</v>
      </c>
      <c r="C64" s="2">
        <v>4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K64" s="3">
        <v>47.92</v>
      </c>
      <c r="L64" s="2">
        <v>1447</v>
      </c>
    </row>
    <row r="65" spans="1:12" x14ac:dyDescent="0.2">
      <c r="A65" s="2" t="s">
        <v>95</v>
      </c>
      <c r="B65" s="2">
        <v>30</v>
      </c>
      <c r="C65" s="2">
        <v>10</v>
      </c>
      <c r="D65" s="2">
        <v>20</v>
      </c>
      <c r="E65" s="2">
        <v>0</v>
      </c>
      <c r="F65" s="2">
        <v>0</v>
      </c>
      <c r="G65" s="2">
        <v>0</v>
      </c>
      <c r="H65" s="2">
        <v>0</v>
      </c>
      <c r="K65" s="3">
        <v>428.35</v>
      </c>
      <c r="L65" s="2">
        <v>6980</v>
      </c>
    </row>
    <row r="66" spans="1:12" x14ac:dyDescent="0.2">
      <c r="A66" s="2" t="s">
        <v>333</v>
      </c>
      <c r="B66" s="2">
        <v>19</v>
      </c>
      <c r="C66" s="2">
        <v>0</v>
      </c>
      <c r="D66" s="2">
        <v>19</v>
      </c>
      <c r="E66" s="2">
        <v>0</v>
      </c>
      <c r="F66" s="2">
        <v>0</v>
      </c>
      <c r="G66" s="2">
        <v>0</v>
      </c>
      <c r="H66" s="2">
        <v>0</v>
      </c>
      <c r="K66" s="3">
        <v>189.62</v>
      </c>
      <c r="L66" s="2">
        <v>1</v>
      </c>
    </row>
    <row r="67" spans="1:12" x14ac:dyDescent="0.2">
      <c r="A67" s="2" t="s">
        <v>40</v>
      </c>
      <c r="B67" s="2">
        <v>6</v>
      </c>
      <c r="C67" s="2">
        <v>5</v>
      </c>
      <c r="D67" s="2">
        <v>1</v>
      </c>
      <c r="E67" s="2">
        <v>0</v>
      </c>
      <c r="F67" s="2">
        <v>0</v>
      </c>
      <c r="G67" s="2">
        <v>0</v>
      </c>
      <c r="H67" s="2">
        <v>0</v>
      </c>
      <c r="K67" s="3">
        <v>38.700000000000003</v>
      </c>
      <c r="L67" s="2">
        <v>10150</v>
      </c>
    </row>
    <row r="68" spans="1:12" x14ac:dyDescent="0.2">
      <c r="A68" s="2" t="s">
        <v>123</v>
      </c>
      <c r="B68" s="2">
        <v>16</v>
      </c>
      <c r="C68" s="2">
        <v>3</v>
      </c>
      <c r="D68" s="2">
        <v>13</v>
      </c>
      <c r="E68" s="2">
        <v>0</v>
      </c>
      <c r="F68" s="2">
        <v>0</v>
      </c>
      <c r="G68" s="2">
        <v>0</v>
      </c>
      <c r="H68" s="2">
        <v>0</v>
      </c>
      <c r="K68" s="3">
        <v>191.68</v>
      </c>
      <c r="L68" s="2">
        <v>1729</v>
      </c>
    </row>
    <row r="69" spans="1:12" x14ac:dyDescent="0.2">
      <c r="A69" s="2" t="s">
        <v>280</v>
      </c>
      <c r="B69" s="2">
        <v>11</v>
      </c>
      <c r="C69" s="2">
        <v>5</v>
      </c>
      <c r="D69" s="2">
        <v>6</v>
      </c>
      <c r="E69" s="2">
        <v>0</v>
      </c>
      <c r="F69" s="2">
        <v>0</v>
      </c>
      <c r="G69" s="2">
        <v>0</v>
      </c>
      <c r="H69" s="2">
        <v>0</v>
      </c>
      <c r="K69" s="3">
        <v>424.78</v>
      </c>
      <c r="L69" s="2">
        <v>213</v>
      </c>
    </row>
    <row r="70" spans="1:12" x14ac:dyDescent="0.2">
      <c r="A70" s="2" t="s">
        <v>292</v>
      </c>
      <c r="B70" s="2">
        <v>1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  <c r="K70" s="3">
        <v>48.98</v>
      </c>
      <c r="L70" s="2">
        <v>431</v>
      </c>
    </row>
    <row r="71" spans="1:12" x14ac:dyDescent="0.2">
      <c r="A71" s="2" t="s">
        <v>297</v>
      </c>
      <c r="B71" s="2">
        <v>6</v>
      </c>
      <c r="C71" s="2">
        <v>6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K71" s="3">
        <v>436.88</v>
      </c>
      <c r="L71" s="2">
        <v>231</v>
      </c>
    </row>
    <row r="72" spans="1:12" x14ac:dyDescent="0.2">
      <c r="A72" s="2" t="s">
        <v>338</v>
      </c>
      <c r="B72" s="2">
        <v>1</v>
      </c>
      <c r="C72" s="2">
        <v>0</v>
      </c>
      <c r="D72" s="2">
        <v>1</v>
      </c>
      <c r="E72" s="2">
        <v>0</v>
      </c>
      <c r="F72" s="2">
        <v>0</v>
      </c>
      <c r="G72" s="2">
        <v>0</v>
      </c>
      <c r="H72" s="2">
        <v>0</v>
      </c>
      <c r="K72" s="3">
        <v>25.98</v>
      </c>
      <c r="L72" s="2">
        <v>1152</v>
      </c>
    </row>
    <row r="73" spans="1:12" x14ac:dyDescent="0.2">
      <c r="A73" s="2" t="s">
        <v>339</v>
      </c>
      <c r="B73" s="2">
        <v>28</v>
      </c>
      <c r="C73" s="2">
        <v>18</v>
      </c>
      <c r="D73" s="2">
        <v>10</v>
      </c>
      <c r="E73" s="2">
        <v>0</v>
      </c>
      <c r="F73" s="2">
        <v>0</v>
      </c>
      <c r="G73" s="2">
        <v>0</v>
      </c>
      <c r="H73" s="2">
        <v>0</v>
      </c>
      <c r="K73" s="3">
        <v>308.92</v>
      </c>
      <c r="L73" s="2">
        <v>1350</v>
      </c>
    </row>
    <row r="74" spans="1:12" x14ac:dyDescent="0.2">
      <c r="A74" s="2" t="s">
        <v>340</v>
      </c>
      <c r="B74" s="2">
        <v>1</v>
      </c>
      <c r="C74" s="2">
        <v>1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K74" s="3">
        <v>31.98</v>
      </c>
      <c r="L74" s="2">
        <v>354</v>
      </c>
    </row>
    <row r="75" spans="1:12" x14ac:dyDescent="0.2">
      <c r="A75" s="2" t="s">
        <v>164</v>
      </c>
      <c r="B75" s="2">
        <v>29</v>
      </c>
      <c r="C75" s="2">
        <v>26</v>
      </c>
      <c r="D75" s="2">
        <v>3</v>
      </c>
      <c r="E75" s="2">
        <v>0</v>
      </c>
      <c r="F75" s="2">
        <v>0</v>
      </c>
      <c r="G75" s="2">
        <v>0</v>
      </c>
      <c r="H75" s="2">
        <v>0</v>
      </c>
      <c r="K75" s="3">
        <v>406.42</v>
      </c>
      <c r="L75" s="2">
        <v>3757</v>
      </c>
    </row>
    <row r="76" spans="1:12" x14ac:dyDescent="0.2">
      <c r="A76" s="2" t="s">
        <v>341</v>
      </c>
      <c r="B76" s="2">
        <v>72</v>
      </c>
      <c r="C76" s="2">
        <v>6</v>
      </c>
      <c r="D76" s="2">
        <v>65</v>
      </c>
      <c r="E76" s="2">
        <v>1</v>
      </c>
      <c r="F76" s="2">
        <v>0</v>
      </c>
      <c r="G76" s="2">
        <v>0</v>
      </c>
      <c r="H76" s="2">
        <v>0</v>
      </c>
      <c r="K76" s="3">
        <v>856.28</v>
      </c>
      <c r="L76" s="2">
        <v>265</v>
      </c>
    </row>
    <row r="77" spans="1:12" x14ac:dyDescent="0.2">
      <c r="A77" s="2" t="s">
        <v>267</v>
      </c>
      <c r="B77" s="2">
        <v>5</v>
      </c>
      <c r="C77" s="2">
        <v>0</v>
      </c>
      <c r="D77" s="2">
        <v>4</v>
      </c>
      <c r="E77" s="2">
        <v>1</v>
      </c>
      <c r="F77" s="2">
        <v>0</v>
      </c>
      <c r="G77" s="2">
        <v>0</v>
      </c>
      <c r="H77" s="2">
        <v>0</v>
      </c>
      <c r="K77" s="3">
        <v>174.05</v>
      </c>
      <c r="L77" s="2">
        <v>1994</v>
      </c>
    </row>
    <row r="78" spans="1:12" x14ac:dyDescent="0.2">
      <c r="A78" s="2" t="s">
        <v>260</v>
      </c>
      <c r="B78" s="2">
        <v>28</v>
      </c>
      <c r="C78" s="2">
        <v>13</v>
      </c>
      <c r="D78" s="2">
        <v>15</v>
      </c>
      <c r="E78" s="2">
        <v>0</v>
      </c>
      <c r="F78" s="2">
        <v>0</v>
      </c>
      <c r="G78" s="2">
        <v>0</v>
      </c>
      <c r="H78" s="2">
        <v>0</v>
      </c>
      <c r="K78" s="3">
        <v>851.21</v>
      </c>
      <c r="L78" s="2">
        <v>145</v>
      </c>
    </row>
    <row r="79" spans="1:12" x14ac:dyDescent="0.2">
      <c r="A79" s="2" t="s">
        <v>186</v>
      </c>
      <c r="B79" s="2">
        <v>9</v>
      </c>
      <c r="C79" s="2">
        <v>1</v>
      </c>
      <c r="D79" s="2">
        <v>8</v>
      </c>
      <c r="E79" s="2">
        <v>0</v>
      </c>
      <c r="F79" s="2">
        <v>0</v>
      </c>
      <c r="G79" s="2">
        <v>0</v>
      </c>
      <c r="H79" s="2">
        <v>0</v>
      </c>
      <c r="K79" s="3">
        <v>116.82</v>
      </c>
      <c r="L79" s="2">
        <v>3714</v>
      </c>
    </row>
    <row r="80" spans="1:12" x14ac:dyDescent="0.2">
      <c r="A80" s="2" t="s">
        <v>65</v>
      </c>
      <c r="B80" s="2">
        <v>7</v>
      </c>
      <c r="C80" s="2">
        <v>7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K80" s="3">
        <v>47.88</v>
      </c>
      <c r="L80" s="2">
        <v>4234</v>
      </c>
    </row>
    <row r="81" spans="1:12" x14ac:dyDescent="0.2">
      <c r="A81" s="2" t="s">
        <v>104</v>
      </c>
      <c r="B81" s="2">
        <v>7</v>
      </c>
      <c r="C81" s="2">
        <v>7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K81" s="3">
        <v>83.86</v>
      </c>
      <c r="L81" s="2">
        <v>4465</v>
      </c>
    </row>
    <row r="82" spans="1:12" x14ac:dyDescent="0.2">
      <c r="A82" s="2" t="s">
        <v>134</v>
      </c>
      <c r="B82" s="2">
        <v>6</v>
      </c>
      <c r="C82" s="2">
        <v>6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K82" s="3">
        <v>57.78</v>
      </c>
      <c r="L82" s="2">
        <v>1546</v>
      </c>
    </row>
    <row r="83" spans="1:12" x14ac:dyDescent="0.2">
      <c r="A83" s="2" t="s">
        <v>136</v>
      </c>
      <c r="B83" s="2">
        <v>34</v>
      </c>
      <c r="C83" s="2">
        <v>5</v>
      </c>
      <c r="D83" s="2">
        <v>29</v>
      </c>
      <c r="E83" s="2">
        <v>0</v>
      </c>
      <c r="F83" s="2">
        <v>0</v>
      </c>
      <c r="G83" s="2">
        <v>0</v>
      </c>
      <c r="H83" s="2">
        <v>0</v>
      </c>
      <c r="K83" s="3">
        <v>478.16</v>
      </c>
      <c r="L83" s="2">
        <v>3751</v>
      </c>
    </row>
    <row r="84" spans="1:12" x14ac:dyDescent="0.2">
      <c r="A84" s="2" t="s">
        <v>86</v>
      </c>
      <c r="B84" s="2">
        <v>27</v>
      </c>
      <c r="C84" s="2">
        <v>11</v>
      </c>
      <c r="D84" s="2">
        <v>16</v>
      </c>
      <c r="E84" s="2">
        <v>0</v>
      </c>
      <c r="F84" s="2">
        <v>0</v>
      </c>
      <c r="G84" s="2">
        <v>0</v>
      </c>
      <c r="H84" s="2">
        <v>0</v>
      </c>
      <c r="K84" s="3">
        <v>249.54</v>
      </c>
      <c r="L84" s="2">
        <v>2430</v>
      </c>
    </row>
    <row r="85" spans="1:12" x14ac:dyDescent="0.2">
      <c r="A85" s="2" t="s">
        <v>118</v>
      </c>
      <c r="B85" s="2">
        <v>20</v>
      </c>
      <c r="C85" s="2">
        <v>0</v>
      </c>
      <c r="D85" s="2">
        <v>20</v>
      </c>
      <c r="E85" s="2">
        <v>0</v>
      </c>
      <c r="F85" s="2">
        <v>0</v>
      </c>
      <c r="G85" s="2">
        <v>0</v>
      </c>
      <c r="H85" s="2">
        <v>0</v>
      </c>
      <c r="K85" s="3">
        <v>239.6</v>
      </c>
      <c r="L85" s="2">
        <v>3730</v>
      </c>
    </row>
    <row r="86" spans="1:12" x14ac:dyDescent="0.2">
      <c r="A86" s="2" t="s">
        <v>137</v>
      </c>
      <c r="B86" s="2">
        <v>58</v>
      </c>
      <c r="C86" s="2">
        <v>4</v>
      </c>
      <c r="D86" s="2">
        <v>54</v>
      </c>
      <c r="E86" s="2">
        <v>0</v>
      </c>
      <c r="F86" s="2">
        <v>0</v>
      </c>
      <c r="G86" s="2">
        <v>0</v>
      </c>
      <c r="H86" s="2">
        <v>0</v>
      </c>
      <c r="K86" s="3">
        <v>492.42</v>
      </c>
      <c r="L86" s="2">
        <v>5031</v>
      </c>
    </row>
    <row r="87" spans="1:12" x14ac:dyDescent="0.2">
      <c r="A87" s="2" t="s">
        <v>342</v>
      </c>
      <c r="B87" s="2">
        <v>8</v>
      </c>
      <c r="C87" s="2">
        <v>0</v>
      </c>
      <c r="D87" s="2">
        <v>8</v>
      </c>
      <c r="E87" s="2">
        <v>0</v>
      </c>
      <c r="F87" s="2">
        <v>0</v>
      </c>
      <c r="G87" s="2">
        <v>0</v>
      </c>
      <c r="H87" s="2">
        <v>0</v>
      </c>
      <c r="K87" s="3">
        <v>94.98</v>
      </c>
      <c r="L87" s="2">
        <v>882</v>
      </c>
    </row>
    <row r="88" spans="1:12" x14ac:dyDescent="0.2">
      <c r="A88" s="2" t="s">
        <v>343</v>
      </c>
      <c r="B88" s="2">
        <v>3</v>
      </c>
      <c r="C88" s="2">
        <v>1</v>
      </c>
      <c r="D88" s="2">
        <v>2</v>
      </c>
      <c r="E88" s="2">
        <v>0</v>
      </c>
      <c r="F88" s="2">
        <v>0</v>
      </c>
      <c r="G88" s="2">
        <v>0</v>
      </c>
      <c r="H88" s="2">
        <v>0</v>
      </c>
      <c r="K88" s="3">
        <v>34.46</v>
      </c>
      <c r="L88" s="2">
        <v>887</v>
      </c>
    </row>
    <row r="89" spans="1:12" x14ac:dyDescent="0.2">
      <c r="A89" s="2" t="s">
        <v>344</v>
      </c>
      <c r="B89" s="2">
        <v>19</v>
      </c>
      <c r="C89" s="2">
        <v>1</v>
      </c>
      <c r="D89" s="2">
        <v>18</v>
      </c>
      <c r="E89" s="2">
        <v>0</v>
      </c>
      <c r="F89" s="2">
        <v>0</v>
      </c>
      <c r="G89" s="2">
        <v>0</v>
      </c>
      <c r="H89" s="2">
        <v>0</v>
      </c>
      <c r="K89" s="3">
        <v>248.64</v>
      </c>
      <c r="L89" s="2">
        <v>845</v>
      </c>
    </row>
    <row r="90" spans="1:12" x14ac:dyDescent="0.2">
      <c r="A90" s="2" t="s">
        <v>345</v>
      </c>
      <c r="B90" s="2">
        <v>4</v>
      </c>
      <c r="C90" s="2">
        <v>4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K90" s="3">
        <v>43.66</v>
      </c>
      <c r="L90" s="2">
        <v>865</v>
      </c>
    </row>
    <row r="91" spans="1:12" x14ac:dyDescent="0.2">
      <c r="A91" s="2" t="s">
        <v>89</v>
      </c>
      <c r="B91" s="2">
        <v>1</v>
      </c>
      <c r="C91" s="2">
        <v>0</v>
      </c>
      <c r="D91" s="2">
        <v>1</v>
      </c>
      <c r="E91" s="2">
        <v>0</v>
      </c>
      <c r="F91" s="2">
        <v>0</v>
      </c>
      <c r="G91" s="2">
        <v>0</v>
      </c>
      <c r="H91" s="2">
        <v>0</v>
      </c>
      <c r="K91" s="3">
        <v>9.98</v>
      </c>
      <c r="L91" s="2">
        <v>3183</v>
      </c>
    </row>
    <row r="92" spans="1:12" x14ac:dyDescent="0.2">
      <c r="A92" s="2" t="s">
        <v>58</v>
      </c>
      <c r="B92" s="2">
        <v>1</v>
      </c>
      <c r="C92" s="2">
        <v>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K92" s="3">
        <v>8.98</v>
      </c>
      <c r="L92" s="2">
        <v>12536</v>
      </c>
    </row>
    <row r="93" spans="1:12" x14ac:dyDescent="0.2">
      <c r="A93" s="2" t="s">
        <v>49</v>
      </c>
      <c r="B93" s="2">
        <v>6</v>
      </c>
      <c r="C93" s="2">
        <v>6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K93" s="3">
        <v>40.89</v>
      </c>
      <c r="L93" s="2">
        <v>9589</v>
      </c>
    </row>
    <row r="94" spans="1:12" x14ac:dyDescent="0.2">
      <c r="A94" s="2" t="s">
        <v>347</v>
      </c>
      <c r="B94" s="2">
        <v>7</v>
      </c>
      <c r="C94" s="2">
        <v>7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K94" s="3">
        <v>47.86</v>
      </c>
      <c r="L94" s="2">
        <v>6339</v>
      </c>
    </row>
    <row r="95" spans="1:12" x14ac:dyDescent="0.2">
      <c r="A95" s="2" t="s">
        <v>38</v>
      </c>
      <c r="B95" s="2">
        <v>1</v>
      </c>
      <c r="C95" s="2">
        <v>1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K95" s="3">
        <v>5.49</v>
      </c>
      <c r="L95" s="2">
        <v>8350</v>
      </c>
    </row>
    <row r="96" spans="1:12" x14ac:dyDescent="0.2">
      <c r="A96" s="2" t="s">
        <v>36</v>
      </c>
      <c r="B96" s="2">
        <v>4</v>
      </c>
      <c r="C96" s="2">
        <v>2</v>
      </c>
      <c r="D96" s="2">
        <v>2</v>
      </c>
      <c r="E96" s="2">
        <v>0</v>
      </c>
      <c r="F96" s="2">
        <v>0</v>
      </c>
      <c r="G96" s="2">
        <v>0</v>
      </c>
      <c r="H96" s="2">
        <v>0</v>
      </c>
      <c r="K96" s="3">
        <v>22.54</v>
      </c>
      <c r="L96" s="2">
        <v>10556</v>
      </c>
    </row>
    <row r="97" spans="1:12" x14ac:dyDescent="0.2">
      <c r="A97" s="2" t="s">
        <v>348</v>
      </c>
      <c r="B97" s="2">
        <v>1</v>
      </c>
      <c r="C97" s="2">
        <v>1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K97" s="3">
        <v>6.23</v>
      </c>
      <c r="L97" s="2">
        <v>8311</v>
      </c>
    </row>
    <row r="98" spans="1:12" x14ac:dyDescent="0.2">
      <c r="A98" s="2" t="s">
        <v>39</v>
      </c>
      <c r="B98" s="2">
        <v>22</v>
      </c>
      <c r="C98" s="2">
        <v>9</v>
      </c>
      <c r="D98" s="2">
        <v>13</v>
      </c>
      <c r="E98" s="2">
        <v>0</v>
      </c>
      <c r="F98" s="2">
        <v>0</v>
      </c>
      <c r="G98" s="2">
        <v>0</v>
      </c>
      <c r="H98" s="2">
        <v>0</v>
      </c>
      <c r="K98" s="3">
        <v>135.59</v>
      </c>
      <c r="L98" s="2">
        <v>8912</v>
      </c>
    </row>
    <row r="99" spans="1:12" x14ac:dyDescent="0.2">
      <c r="A99" s="2" t="s">
        <v>42</v>
      </c>
      <c r="B99" s="2">
        <v>33</v>
      </c>
      <c r="C99" s="2">
        <v>21</v>
      </c>
      <c r="D99" s="2">
        <v>12</v>
      </c>
      <c r="E99" s="2">
        <v>0</v>
      </c>
      <c r="F99" s="2">
        <v>0</v>
      </c>
      <c r="G99" s="2">
        <v>0</v>
      </c>
      <c r="H99" s="2">
        <v>0</v>
      </c>
      <c r="K99" s="3">
        <v>226.74</v>
      </c>
      <c r="L99" s="2">
        <v>4304</v>
      </c>
    </row>
    <row r="100" spans="1:12" x14ac:dyDescent="0.2">
      <c r="A100" s="2" t="s">
        <v>64</v>
      </c>
      <c r="B100" s="2">
        <v>61</v>
      </c>
      <c r="C100" s="2">
        <v>13</v>
      </c>
      <c r="D100" s="2">
        <v>48</v>
      </c>
      <c r="E100" s="2">
        <v>0</v>
      </c>
      <c r="F100" s="2">
        <v>0</v>
      </c>
      <c r="G100" s="2">
        <v>0</v>
      </c>
      <c r="H100" s="2">
        <v>0</v>
      </c>
      <c r="K100" s="3">
        <v>490.78</v>
      </c>
      <c r="L100" s="2">
        <v>8265</v>
      </c>
    </row>
    <row r="101" spans="1:12" x14ac:dyDescent="0.2">
      <c r="A101" s="2" t="s">
        <v>55</v>
      </c>
      <c r="B101" s="2">
        <v>21</v>
      </c>
      <c r="C101" s="2">
        <v>12</v>
      </c>
      <c r="D101" s="2">
        <v>9</v>
      </c>
      <c r="E101" s="2">
        <v>0</v>
      </c>
      <c r="F101" s="2">
        <v>0</v>
      </c>
      <c r="G101" s="2">
        <v>0</v>
      </c>
      <c r="H101" s="2">
        <v>0</v>
      </c>
      <c r="K101" s="3">
        <v>151.58000000000001</v>
      </c>
      <c r="L101" s="2">
        <v>5313</v>
      </c>
    </row>
    <row r="102" spans="1:12" x14ac:dyDescent="0.2">
      <c r="A102" s="2" t="s">
        <v>43</v>
      </c>
      <c r="B102" s="2">
        <v>17</v>
      </c>
      <c r="C102" s="2">
        <v>13</v>
      </c>
      <c r="D102" s="2">
        <v>4</v>
      </c>
      <c r="E102" s="2">
        <v>0</v>
      </c>
      <c r="F102" s="2">
        <v>0</v>
      </c>
      <c r="G102" s="2">
        <v>0</v>
      </c>
      <c r="H102" s="2">
        <v>0</v>
      </c>
      <c r="K102" s="3">
        <v>99.71</v>
      </c>
      <c r="L102" s="2">
        <v>9478</v>
      </c>
    </row>
    <row r="103" spans="1:12" x14ac:dyDescent="0.2">
      <c r="A103" s="2" t="s">
        <v>37</v>
      </c>
      <c r="B103" s="2">
        <v>2</v>
      </c>
      <c r="C103" s="2">
        <v>2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K103" s="3">
        <v>11.96</v>
      </c>
      <c r="L103" s="2">
        <v>11086</v>
      </c>
    </row>
    <row r="104" spans="1:12" x14ac:dyDescent="0.2">
      <c r="A104" s="2" t="s">
        <v>72</v>
      </c>
      <c r="B104" s="2">
        <v>30</v>
      </c>
      <c r="C104" s="2">
        <v>5</v>
      </c>
      <c r="D104" s="2">
        <v>25</v>
      </c>
      <c r="E104" s="2">
        <v>0</v>
      </c>
      <c r="F104" s="2">
        <v>0</v>
      </c>
      <c r="G104" s="2">
        <v>0</v>
      </c>
      <c r="H104" s="2">
        <v>0</v>
      </c>
      <c r="K104" s="3">
        <v>260.72000000000003</v>
      </c>
      <c r="L104" s="2">
        <v>7007</v>
      </c>
    </row>
    <row r="105" spans="1:12" x14ac:dyDescent="0.2">
      <c r="A105" s="2" t="s">
        <v>63</v>
      </c>
      <c r="B105" s="2">
        <v>28</v>
      </c>
      <c r="C105" s="2">
        <v>6</v>
      </c>
      <c r="D105" s="2">
        <v>22</v>
      </c>
      <c r="E105" s="2">
        <v>0</v>
      </c>
      <c r="F105" s="2">
        <v>0</v>
      </c>
      <c r="G105" s="2">
        <v>0</v>
      </c>
      <c r="H105" s="2">
        <v>0</v>
      </c>
      <c r="K105" s="3">
        <v>223.44</v>
      </c>
      <c r="L105" s="2">
        <v>3875</v>
      </c>
    </row>
    <row r="106" spans="1:12" x14ac:dyDescent="0.2">
      <c r="A106" s="2" t="s">
        <v>274</v>
      </c>
      <c r="B106" s="2">
        <v>49</v>
      </c>
      <c r="C106" s="2">
        <v>21</v>
      </c>
      <c r="D106" s="2">
        <v>28</v>
      </c>
      <c r="E106" s="2">
        <v>0</v>
      </c>
      <c r="F106" s="2">
        <v>0</v>
      </c>
      <c r="G106" s="2">
        <v>0</v>
      </c>
      <c r="H106" s="2">
        <v>0</v>
      </c>
      <c r="K106" s="3">
        <v>1742.02</v>
      </c>
      <c r="L106" s="2">
        <v>2018</v>
      </c>
    </row>
    <row r="107" spans="1:12" x14ac:dyDescent="0.2">
      <c r="A107" s="2" t="s">
        <v>283</v>
      </c>
      <c r="B107" s="2">
        <v>19</v>
      </c>
      <c r="C107" s="2">
        <v>5</v>
      </c>
      <c r="D107" s="2">
        <v>14</v>
      </c>
      <c r="E107" s="2">
        <v>0</v>
      </c>
      <c r="F107" s="2">
        <v>0</v>
      </c>
      <c r="G107" s="2">
        <v>0</v>
      </c>
      <c r="H107" s="2">
        <v>0</v>
      </c>
      <c r="K107" s="3">
        <v>721.62</v>
      </c>
      <c r="L107" s="2">
        <v>706</v>
      </c>
    </row>
    <row r="108" spans="1:12" x14ac:dyDescent="0.2">
      <c r="A108" s="2" t="s">
        <v>197</v>
      </c>
      <c r="B108" s="2">
        <v>15</v>
      </c>
      <c r="C108" s="2">
        <v>0</v>
      </c>
      <c r="D108" s="2">
        <v>15</v>
      </c>
      <c r="E108" s="2">
        <v>0</v>
      </c>
      <c r="F108" s="2">
        <v>0</v>
      </c>
      <c r="G108" s="2">
        <v>0</v>
      </c>
      <c r="H108" s="2">
        <v>0</v>
      </c>
      <c r="K108" s="3">
        <v>153.72</v>
      </c>
      <c r="L108" s="2">
        <v>1905</v>
      </c>
    </row>
    <row r="109" spans="1:12" x14ac:dyDescent="0.2">
      <c r="A109" s="2" t="s">
        <v>171</v>
      </c>
      <c r="B109" s="2">
        <v>105</v>
      </c>
      <c r="C109" s="2">
        <v>18</v>
      </c>
      <c r="D109" s="2">
        <v>86</v>
      </c>
      <c r="E109" s="2">
        <v>1</v>
      </c>
      <c r="F109" s="2">
        <v>0</v>
      </c>
      <c r="G109" s="2">
        <v>0</v>
      </c>
      <c r="H109" s="2">
        <v>0</v>
      </c>
      <c r="K109" s="3">
        <v>1692.65</v>
      </c>
      <c r="L109" s="2">
        <v>1000</v>
      </c>
    </row>
    <row r="110" spans="1:12" x14ac:dyDescent="0.2">
      <c r="A110" s="2" t="s">
        <v>281</v>
      </c>
      <c r="B110" s="2">
        <v>16</v>
      </c>
      <c r="C110" s="2">
        <v>4</v>
      </c>
      <c r="D110" s="2">
        <v>12</v>
      </c>
      <c r="E110" s="2">
        <v>0</v>
      </c>
      <c r="F110" s="2">
        <v>0</v>
      </c>
      <c r="G110" s="2">
        <v>0</v>
      </c>
      <c r="H110" s="2">
        <v>0</v>
      </c>
      <c r="K110" s="3">
        <v>663.68</v>
      </c>
      <c r="L110" s="2">
        <v>395</v>
      </c>
    </row>
    <row r="111" spans="1:12" x14ac:dyDescent="0.2">
      <c r="A111" s="2" t="s">
        <v>156</v>
      </c>
      <c r="B111" s="2">
        <v>28</v>
      </c>
      <c r="C111" s="2">
        <v>5</v>
      </c>
      <c r="D111" s="2">
        <v>23</v>
      </c>
      <c r="E111" s="2">
        <v>0</v>
      </c>
      <c r="F111" s="2">
        <v>0</v>
      </c>
      <c r="G111" s="2">
        <v>0</v>
      </c>
      <c r="H111" s="2">
        <v>0</v>
      </c>
      <c r="K111" s="3">
        <v>417.44</v>
      </c>
      <c r="L111" s="2">
        <v>917</v>
      </c>
    </row>
    <row r="112" spans="1:12" x14ac:dyDescent="0.2">
      <c r="A112" s="2" t="s">
        <v>187</v>
      </c>
      <c r="B112" s="2">
        <v>27</v>
      </c>
      <c r="C112" s="2">
        <v>6</v>
      </c>
      <c r="D112" s="2">
        <v>21</v>
      </c>
      <c r="E112" s="2">
        <v>0</v>
      </c>
      <c r="F112" s="2">
        <v>0</v>
      </c>
      <c r="G112" s="2">
        <v>0</v>
      </c>
      <c r="H112" s="2">
        <v>0</v>
      </c>
      <c r="K112" s="3">
        <v>485.26</v>
      </c>
      <c r="L112" s="2">
        <v>33</v>
      </c>
    </row>
    <row r="113" spans="1:12" x14ac:dyDescent="0.2">
      <c r="A113" s="2" t="s">
        <v>241</v>
      </c>
      <c r="B113" s="2">
        <v>12</v>
      </c>
      <c r="C113" s="2">
        <v>4</v>
      </c>
      <c r="D113" s="2">
        <v>7</v>
      </c>
      <c r="E113" s="2">
        <v>1</v>
      </c>
      <c r="F113" s="2">
        <v>0</v>
      </c>
      <c r="G113" s="2">
        <v>0</v>
      </c>
      <c r="H113" s="2">
        <v>0</v>
      </c>
      <c r="K113" s="3">
        <v>305.56</v>
      </c>
      <c r="L113" s="2">
        <v>177</v>
      </c>
    </row>
    <row r="114" spans="1:12" x14ac:dyDescent="0.2">
      <c r="A114" s="2" t="s">
        <v>127</v>
      </c>
      <c r="B114" s="2">
        <v>37</v>
      </c>
      <c r="C114" s="2">
        <v>9</v>
      </c>
      <c r="D114" s="2">
        <v>27</v>
      </c>
      <c r="E114" s="2">
        <v>1</v>
      </c>
      <c r="F114" s="2">
        <v>0</v>
      </c>
      <c r="G114" s="2">
        <v>0</v>
      </c>
      <c r="H114" s="2">
        <v>0</v>
      </c>
      <c r="K114" s="3">
        <v>485.79</v>
      </c>
      <c r="L114" s="2">
        <v>3923</v>
      </c>
    </row>
    <row r="115" spans="1:12" x14ac:dyDescent="0.2">
      <c r="A115" s="2" t="s">
        <v>162</v>
      </c>
      <c r="B115" s="2">
        <v>20</v>
      </c>
      <c r="C115" s="2">
        <v>8</v>
      </c>
      <c r="D115" s="2">
        <v>12</v>
      </c>
      <c r="E115" s="2">
        <v>0</v>
      </c>
      <c r="F115" s="2">
        <v>0</v>
      </c>
      <c r="G115" s="2">
        <v>0</v>
      </c>
      <c r="H115" s="2">
        <v>0</v>
      </c>
      <c r="K115" s="3">
        <v>344.6</v>
      </c>
      <c r="L115" s="2">
        <v>1554</v>
      </c>
    </row>
    <row r="116" spans="1:12" x14ac:dyDescent="0.2">
      <c r="A116" s="2" t="s">
        <v>220</v>
      </c>
      <c r="B116" s="2">
        <v>39</v>
      </c>
      <c r="C116" s="2">
        <v>9</v>
      </c>
      <c r="D116" s="2">
        <v>30</v>
      </c>
      <c r="E116" s="2">
        <v>0</v>
      </c>
      <c r="F116" s="2">
        <v>0</v>
      </c>
      <c r="G116" s="2">
        <v>0</v>
      </c>
      <c r="H116" s="2">
        <v>0</v>
      </c>
      <c r="K116" s="3">
        <v>831.24</v>
      </c>
      <c r="L116" s="2">
        <v>27</v>
      </c>
    </row>
    <row r="117" spans="1:12" x14ac:dyDescent="0.2">
      <c r="A117" s="2" t="s">
        <v>206</v>
      </c>
      <c r="B117" s="2">
        <v>6</v>
      </c>
      <c r="C117" s="2">
        <v>6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K117" s="3">
        <v>95.79</v>
      </c>
      <c r="L117" s="2">
        <v>1307</v>
      </c>
    </row>
    <row r="118" spans="1:12" x14ac:dyDescent="0.2">
      <c r="A118" s="2" t="s">
        <v>355</v>
      </c>
      <c r="B118" s="2">
        <v>1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K118" s="3">
        <v>5.98</v>
      </c>
      <c r="L118" s="2">
        <v>5542</v>
      </c>
    </row>
    <row r="119" spans="1:12" x14ac:dyDescent="0.2">
      <c r="A119" s="2" t="s">
        <v>356</v>
      </c>
      <c r="B119" s="2">
        <v>2</v>
      </c>
      <c r="C119" s="2">
        <v>2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K119" s="3">
        <v>11.96</v>
      </c>
      <c r="L119" s="2">
        <v>6920</v>
      </c>
    </row>
    <row r="120" spans="1:12" x14ac:dyDescent="0.2">
      <c r="A120" s="2" t="s">
        <v>361</v>
      </c>
      <c r="B120" s="2">
        <v>40</v>
      </c>
      <c r="C120" s="2">
        <v>23</v>
      </c>
      <c r="D120" s="2">
        <v>17</v>
      </c>
      <c r="E120" s="2">
        <v>0</v>
      </c>
      <c r="F120" s="2">
        <v>0</v>
      </c>
      <c r="G120" s="2">
        <v>0</v>
      </c>
      <c r="H120" s="2">
        <v>0</v>
      </c>
      <c r="K120" s="3">
        <v>799.2</v>
      </c>
      <c r="L120" s="2">
        <v>1880</v>
      </c>
    </row>
    <row r="121" spans="1:12" x14ac:dyDescent="0.2">
      <c r="A121" s="2" t="s">
        <v>194</v>
      </c>
      <c r="B121" s="2">
        <v>89</v>
      </c>
      <c r="C121" s="2">
        <v>6</v>
      </c>
      <c r="D121" s="2">
        <v>83</v>
      </c>
      <c r="E121" s="2">
        <v>0</v>
      </c>
      <c r="F121" s="2">
        <v>0</v>
      </c>
      <c r="G121" s="2">
        <v>0</v>
      </c>
      <c r="H121" s="2">
        <v>0</v>
      </c>
      <c r="K121" s="3">
        <v>1685.16</v>
      </c>
      <c r="L121" s="2">
        <v>0</v>
      </c>
    </row>
    <row r="122" spans="1:12" x14ac:dyDescent="0.2">
      <c r="A122" s="2" t="s">
        <v>202</v>
      </c>
      <c r="B122" s="2">
        <v>61</v>
      </c>
      <c r="C122" s="2">
        <v>13</v>
      </c>
      <c r="D122" s="2">
        <v>48</v>
      </c>
      <c r="E122" s="2">
        <v>0</v>
      </c>
      <c r="F122" s="2">
        <v>0</v>
      </c>
      <c r="G122" s="2">
        <v>0</v>
      </c>
      <c r="H122" s="2">
        <v>0</v>
      </c>
      <c r="K122" s="3">
        <v>1230.3800000000001</v>
      </c>
      <c r="L122" s="2">
        <v>1720</v>
      </c>
    </row>
    <row r="123" spans="1:12" x14ac:dyDescent="0.2">
      <c r="A123" s="2" t="s">
        <v>224</v>
      </c>
      <c r="B123" s="2">
        <v>2</v>
      </c>
      <c r="C123" s="2">
        <v>0</v>
      </c>
      <c r="D123" s="2">
        <v>2</v>
      </c>
      <c r="E123" s="2">
        <v>0</v>
      </c>
      <c r="F123" s="2">
        <v>0</v>
      </c>
      <c r="G123" s="2">
        <v>0</v>
      </c>
      <c r="H123" s="2">
        <v>0</v>
      </c>
      <c r="K123" s="3">
        <v>45.96</v>
      </c>
      <c r="L123" s="2">
        <v>847</v>
      </c>
    </row>
    <row r="124" spans="1:12" x14ac:dyDescent="0.2">
      <c r="A124" s="2" t="s">
        <v>268</v>
      </c>
      <c r="B124" s="2">
        <v>40</v>
      </c>
      <c r="C124" s="2">
        <v>25</v>
      </c>
      <c r="D124" s="2">
        <v>15</v>
      </c>
      <c r="E124" s="2">
        <v>0</v>
      </c>
      <c r="F124" s="2">
        <v>0</v>
      </c>
      <c r="G124" s="2">
        <v>0</v>
      </c>
      <c r="H124" s="2">
        <v>0</v>
      </c>
      <c r="K124" s="3">
        <v>889.03</v>
      </c>
      <c r="L124" s="2">
        <v>1492</v>
      </c>
    </row>
    <row r="125" spans="1:12" x14ac:dyDescent="0.2">
      <c r="A125" s="2" t="s">
        <v>109</v>
      </c>
      <c r="B125" s="2">
        <v>33</v>
      </c>
      <c r="C125" s="2">
        <v>8</v>
      </c>
      <c r="D125" s="2">
        <v>25</v>
      </c>
      <c r="E125" s="2">
        <v>0</v>
      </c>
      <c r="F125" s="2">
        <v>0</v>
      </c>
      <c r="G125" s="2">
        <v>0</v>
      </c>
      <c r="H125" s="2">
        <v>0</v>
      </c>
      <c r="K125" s="3">
        <v>362.08</v>
      </c>
      <c r="L125" s="2">
        <v>3259</v>
      </c>
    </row>
    <row r="126" spans="1:12" x14ac:dyDescent="0.2">
      <c r="A126" s="2" t="s">
        <v>364</v>
      </c>
      <c r="B126" s="2">
        <v>3</v>
      </c>
      <c r="C126" s="2">
        <v>0</v>
      </c>
      <c r="D126" s="2">
        <v>0</v>
      </c>
      <c r="E126" s="2">
        <v>3</v>
      </c>
      <c r="F126" s="2">
        <v>0</v>
      </c>
      <c r="G126" s="2">
        <v>0</v>
      </c>
      <c r="H126" s="2">
        <v>0</v>
      </c>
      <c r="K126" s="3">
        <v>63.28</v>
      </c>
      <c r="L126" s="2">
        <v>0</v>
      </c>
    </row>
    <row r="127" spans="1:12" x14ac:dyDescent="0.2">
      <c r="A127" s="2" t="s">
        <v>102</v>
      </c>
      <c r="B127" s="2">
        <v>17</v>
      </c>
      <c r="C127" s="2">
        <v>2</v>
      </c>
      <c r="D127" s="2">
        <v>15</v>
      </c>
      <c r="E127" s="2">
        <v>0</v>
      </c>
      <c r="F127" s="2">
        <v>0</v>
      </c>
      <c r="G127" s="2">
        <v>0</v>
      </c>
      <c r="H127" s="2">
        <v>0</v>
      </c>
      <c r="K127" s="3">
        <v>189.3</v>
      </c>
      <c r="L127" s="2">
        <v>865</v>
      </c>
    </row>
    <row r="128" spans="1:12" x14ac:dyDescent="0.2">
      <c r="A128" s="2" t="s">
        <v>81</v>
      </c>
      <c r="B128" s="2">
        <v>6</v>
      </c>
      <c r="C128" s="2">
        <v>4</v>
      </c>
      <c r="D128" s="2">
        <v>2</v>
      </c>
      <c r="E128" s="2">
        <v>0</v>
      </c>
      <c r="F128" s="2">
        <v>0</v>
      </c>
      <c r="G128" s="2">
        <v>0</v>
      </c>
      <c r="H128" s="2">
        <v>0</v>
      </c>
      <c r="K128" s="3">
        <v>43.52</v>
      </c>
      <c r="L128" s="2">
        <v>4646</v>
      </c>
    </row>
    <row r="129" spans="1:12" x14ac:dyDescent="0.2">
      <c r="A129" s="2" t="s">
        <v>278</v>
      </c>
      <c r="B129" s="2">
        <v>10</v>
      </c>
      <c r="C129" s="2">
        <v>1</v>
      </c>
      <c r="D129" s="2">
        <v>9</v>
      </c>
      <c r="E129" s="2">
        <v>0</v>
      </c>
      <c r="F129" s="2">
        <v>0</v>
      </c>
      <c r="G129" s="2">
        <v>0</v>
      </c>
      <c r="H129" s="2">
        <v>0</v>
      </c>
      <c r="K129" s="3">
        <v>389.8</v>
      </c>
      <c r="L129" s="2">
        <v>976</v>
      </c>
    </row>
    <row r="130" spans="1:12" x14ac:dyDescent="0.2">
      <c r="A130" s="2" t="s">
        <v>302</v>
      </c>
      <c r="B130" s="2">
        <v>8</v>
      </c>
      <c r="C130" s="2">
        <v>8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K130" s="3">
        <v>563.84</v>
      </c>
      <c r="L130" s="2">
        <v>19</v>
      </c>
    </row>
    <row r="131" spans="1:12" x14ac:dyDescent="0.2">
      <c r="A131" s="2" t="s">
        <v>231</v>
      </c>
      <c r="B131" s="2">
        <v>62</v>
      </c>
      <c r="C131" s="2">
        <v>6</v>
      </c>
      <c r="D131" s="2">
        <v>56</v>
      </c>
      <c r="E131" s="2">
        <v>0</v>
      </c>
      <c r="F131" s="2">
        <v>0</v>
      </c>
      <c r="G131" s="2">
        <v>0</v>
      </c>
      <c r="H131" s="2">
        <v>0</v>
      </c>
      <c r="K131" s="3">
        <v>1424.19</v>
      </c>
      <c r="L131" s="2">
        <v>5689</v>
      </c>
    </row>
    <row r="132" spans="1:12" x14ac:dyDescent="0.2">
      <c r="A132" s="2" t="s">
        <v>249</v>
      </c>
      <c r="B132" s="2">
        <v>1</v>
      </c>
      <c r="C132" s="2">
        <v>0</v>
      </c>
      <c r="D132" s="2">
        <v>1</v>
      </c>
      <c r="E132" s="2">
        <v>0</v>
      </c>
      <c r="F132" s="2">
        <v>0</v>
      </c>
      <c r="G132" s="2">
        <v>0</v>
      </c>
      <c r="H132" s="2">
        <v>0</v>
      </c>
      <c r="K132" s="3">
        <v>26.98</v>
      </c>
      <c r="L132" s="2">
        <v>5286</v>
      </c>
    </row>
    <row r="133" spans="1:12" x14ac:dyDescent="0.2">
      <c r="A133" s="2" t="s">
        <v>101</v>
      </c>
      <c r="B133" s="2">
        <v>20</v>
      </c>
      <c r="C133" s="2">
        <v>20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K133" s="3">
        <v>139.6</v>
      </c>
      <c r="L133" s="2">
        <v>19371</v>
      </c>
    </row>
    <row r="134" spans="1:12" x14ac:dyDescent="0.2">
      <c r="A134" s="2" t="s">
        <v>46</v>
      </c>
      <c r="B134" s="2">
        <v>15</v>
      </c>
      <c r="C134" s="2">
        <v>6</v>
      </c>
      <c r="D134" s="2">
        <v>8</v>
      </c>
      <c r="E134" s="2">
        <v>1</v>
      </c>
      <c r="F134" s="2">
        <v>0</v>
      </c>
      <c r="G134" s="2">
        <v>0</v>
      </c>
      <c r="H134" s="2">
        <v>0</v>
      </c>
      <c r="K134" s="3">
        <v>108.04</v>
      </c>
      <c r="L134" s="2">
        <v>4610</v>
      </c>
    </row>
    <row r="135" spans="1:12" x14ac:dyDescent="0.2">
      <c r="A135" s="2" t="s">
        <v>369</v>
      </c>
      <c r="B135" s="2">
        <v>4</v>
      </c>
      <c r="C135" s="2">
        <v>4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K135" s="3">
        <v>31.67</v>
      </c>
      <c r="L135" s="2">
        <v>3967</v>
      </c>
    </row>
    <row r="136" spans="1:12" x14ac:dyDescent="0.2">
      <c r="A136" s="2" t="s">
        <v>61</v>
      </c>
      <c r="B136" s="2">
        <v>2</v>
      </c>
      <c r="C136" s="2">
        <v>2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K136" s="3">
        <v>15.96</v>
      </c>
      <c r="L136" s="2">
        <v>3428</v>
      </c>
    </row>
    <row r="137" spans="1:12" x14ac:dyDescent="0.2">
      <c r="A137" s="2" t="s">
        <v>371</v>
      </c>
      <c r="B137" s="2">
        <v>6</v>
      </c>
      <c r="C137" s="2">
        <v>6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K137" s="3">
        <v>207.88</v>
      </c>
      <c r="L137" s="2">
        <v>657</v>
      </c>
    </row>
    <row r="138" spans="1:12" x14ac:dyDescent="0.2">
      <c r="A138" s="2" t="s">
        <v>300</v>
      </c>
      <c r="B138" s="2">
        <v>20</v>
      </c>
      <c r="C138" s="2">
        <v>20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K138" s="3">
        <v>1098.5999999999999</v>
      </c>
      <c r="L138" s="2">
        <v>499</v>
      </c>
    </row>
    <row r="139" spans="1:12" x14ac:dyDescent="0.2">
      <c r="A139" s="2" t="s">
        <v>262</v>
      </c>
      <c r="B139" s="2">
        <v>13</v>
      </c>
      <c r="C139" s="2">
        <v>13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K139" s="3">
        <v>392.74</v>
      </c>
      <c r="L139" s="2">
        <v>546</v>
      </c>
    </row>
    <row r="140" spans="1:12" x14ac:dyDescent="0.2">
      <c r="A140" s="2" t="s">
        <v>161</v>
      </c>
      <c r="B140" s="2">
        <v>101</v>
      </c>
      <c r="C140" s="2">
        <v>34</v>
      </c>
      <c r="D140" s="2">
        <v>67</v>
      </c>
      <c r="E140" s="2">
        <v>0</v>
      </c>
      <c r="F140" s="2">
        <v>0</v>
      </c>
      <c r="G140" s="2">
        <v>0</v>
      </c>
      <c r="H140" s="2">
        <v>0</v>
      </c>
      <c r="K140" s="3">
        <v>1103.32</v>
      </c>
      <c r="L140" s="2">
        <v>611</v>
      </c>
    </row>
    <row r="141" spans="1:12" x14ac:dyDescent="0.2">
      <c r="A141" s="2" t="s">
        <v>114</v>
      </c>
      <c r="B141" s="2">
        <v>46</v>
      </c>
      <c r="C141" s="2">
        <v>5</v>
      </c>
      <c r="D141" s="2">
        <v>41</v>
      </c>
      <c r="E141" s="2">
        <v>0</v>
      </c>
      <c r="F141" s="2">
        <v>0</v>
      </c>
      <c r="G141" s="2">
        <v>0</v>
      </c>
      <c r="H141" s="2">
        <v>0</v>
      </c>
      <c r="K141" s="3">
        <v>553.08000000000004</v>
      </c>
      <c r="L141" s="2">
        <v>695</v>
      </c>
    </row>
    <row r="142" spans="1:12" x14ac:dyDescent="0.2">
      <c r="A142" s="2" t="s">
        <v>251</v>
      </c>
      <c r="B142" s="2">
        <v>17</v>
      </c>
      <c r="C142" s="2">
        <v>16</v>
      </c>
      <c r="D142" s="2">
        <v>1</v>
      </c>
      <c r="E142" s="2">
        <v>0</v>
      </c>
      <c r="F142" s="2">
        <v>0</v>
      </c>
      <c r="G142" s="2">
        <v>0</v>
      </c>
      <c r="H142" s="2">
        <v>0</v>
      </c>
      <c r="K142" s="3">
        <v>451.63</v>
      </c>
      <c r="L142" s="2">
        <v>764</v>
      </c>
    </row>
    <row r="143" spans="1:12" x14ac:dyDescent="0.2">
      <c r="A143" s="2" t="s">
        <v>184</v>
      </c>
      <c r="B143" s="2">
        <v>52</v>
      </c>
      <c r="C143" s="2">
        <v>3</v>
      </c>
      <c r="D143" s="2">
        <v>49</v>
      </c>
      <c r="E143" s="2">
        <v>0</v>
      </c>
      <c r="F143" s="2">
        <v>0</v>
      </c>
      <c r="G143" s="2">
        <v>0</v>
      </c>
      <c r="H143" s="2">
        <v>0</v>
      </c>
      <c r="K143" s="3">
        <v>676.87</v>
      </c>
      <c r="L143" s="2">
        <v>1265</v>
      </c>
    </row>
    <row r="144" spans="1:12" x14ac:dyDescent="0.2">
      <c r="A144" s="2" t="s">
        <v>242</v>
      </c>
      <c r="B144" s="2">
        <v>19</v>
      </c>
      <c r="C144" s="2">
        <v>1</v>
      </c>
      <c r="D144" s="2">
        <v>18</v>
      </c>
      <c r="E144" s="2">
        <v>0</v>
      </c>
      <c r="F144" s="2">
        <v>0</v>
      </c>
      <c r="G144" s="2">
        <v>0</v>
      </c>
      <c r="H144" s="2">
        <v>0</v>
      </c>
      <c r="K144" s="3">
        <v>378.62</v>
      </c>
      <c r="L144" s="2">
        <v>632</v>
      </c>
    </row>
    <row r="145" spans="1:12" x14ac:dyDescent="0.2">
      <c r="A145" s="2" t="s">
        <v>379</v>
      </c>
      <c r="B145" s="2">
        <v>2</v>
      </c>
      <c r="C145" s="2">
        <v>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K145" s="3">
        <v>20.45</v>
      </c>
      <c r="L145" s="2">
        <v>1517</v>
      </c>
    </row>
    <row r="146" spans="1:12" x14ac:dyDescent="0.2">
      <c r="A146" s="2" t="s">
        <v>188</v>
      </c>
      <c r="B146" s="2">
        <v>3</v>
      </c>
      <c r="C146" s="2">
        <v>3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K146" s="3">
        <v>53.94</v>
      </c>
      <c r="L146" s="2">
        <v>4029</v>
      </c>
    </row>
    <row r="147" spans="1:12" x14ac:dyDescent="0.2">
      <c r="A147" s="2" t="s">
        <v>214</v>
      </c>
      <c r="B147" s="2">
        <v>5</v>
      </c>
      <c r="C147" s="2">
        <v>5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K147" s="3">
        <v>108.9</v>
      </c>
      <c r="L147" s="2">
        <v>2686</v>
      </c>
    </row>
    <row r="148" spans="1:12" x14ac:dyDescent="0.2">
      <c r="A148" s="2" t="s">
        <v>215</v>
      </c>
      <c r="B148" s="2">
        <v>66</v>
      </c>
      <c r="C148" s="2">
        <v>9</v>
      </c>
      <c r="D148" s="2">
        <v>57</v>
      </c>
      <c r="E148" s="2">
        <v>0</v>
      </c>
      <c r="F148" s="2">
        <v>0</v>
      </c>
      <c r="G148" s="2">
        <v>0</v>
      </c>
      <c r="H148" s="2">
        <v>0</v>
      </c>
      <c r="K148" s="3">
        <v>1261.78</v>
      </c>
      <c r="L148" s="2">
        <v>2014</v>
      </c>
    </row>
    <row r="149" spans="1:12" x14ac:dyDescent="0.2">
      <c r="A149" s="2" t="s">
        <v>247</v>
      </c>
      <c r="B149" s="2">
        <v>3</v>
      </c>
      <c r="C149" s="2">
        <v>3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K149" s="3">
        <v>93.94</v>
      </c>
      <c r="L149" s="2">
        <v>1343</v>
      </c>
    </row>
    <row r="150" spans="1:12" x14ac:dyDescent="0.2">
      <c r="A150" s="2" t="s">
        <v>93</v>
      </c>
      <c r="B150" s="2">
        <v>22</v>
      </c>
      <c r="C150" s="2">
        <v>0</v>
      </c>
      <c r="D150" s="2">
        <v>21</v>
      </c>
      <c r="E150" s="2">
        <v>0</v>
      </c>
      <c r="F150" s="2">
        <v>0</v>
      </c>
      <c r="G150" s="2">
        <v>0</v>
      </c>
      <c r="H150" s="2">
        <v>0</v>
      </c>
      <c r="K150" s="3">
        <v>219.12</v>
      </c>
      <c r="L150" s="2">
        <v>6383</v>
      </c>
    </row>
    <row r="151" spans="1:12" x14ac:dyDescent="0.2">
      <c r="A151" s="2" t="s">
        <v>99</v>
      </c>
      <c r="B151" s="2">
        <v>267</v>
      </c>
      <c r="C151" s="2">
        <v>22</v>
      </c>
      <c r="D151" s="2">
        <v>245</v>
      </c>
      <c r="E151" s="2">
        <v>0</v>
      </c>
      <c r="F151" s="2">
        <v>0</v>
      </c>
      <c r="G151" s="2">
        <v>0</v>
      </c>
      <c r="H151" s="2">
        <v>0</v>
      </c>
      <c r="K151" s="3">
        <v>2569.84</v>
      </c>
      <c r="L151" s="2">
        <v>1123</v>
      </c>
    </row>
    <row r="152" spans="1:12" x14ac:dyDescent="0.2">
      <c r="A152" s="2" t="s">
        <v>382</v>
      </c>
      <c r="B152" s="2">
        <v>3</v>
      </c>
      <c r="C152" s="2">
        <v>2</v>
      </c>
      <c r="D152" s="2">
        <v>1</v>
      </c>
      <c r="E152" s="2">
        <v>0</v>
      </c>
      <c r="F152" s="2">
        <v>0</v>
      </c>
      <c r="G152" s="2">
        <v>0</v>
      </c>
      <c r="H152" s="2">
        <v>0</v>
      </c>
      <c r="K152" s="3">
        <v>22.94</v>
      </c>
      <c r="L152" s="2">
        <v>99712</v>
      </c>
    </row>
    <row r="153" spans="1:12" x14ac:dyDescent="0.2">
      <c r="A153" s="2" t="s">
        <v>111</v>
      </c>
      <c r="B153" s="2">
        <v>83</v>
      </c>
      <c r="C153" s="2">
        <v>33</v>
      </c>
      <c r="D153" s="2">
        <v>50</v>
      </c>
      <c r="E153" s="2">
        <v>0</v>
      </c>
      <c r="F153" s="2">
        <v>0</v>
      </c>
      <c r="G153" s="2">
        <v>0</v>
      </c>
      <c r="H153" s="2">
        <v>0</v>
      </c>
      <c r="K153" s="3">
        <v>869.51</v>
      </c>
      <c r="L153" s="2">
        <v>33237</v>
      </c>
    </row>
    <row r="154" spans="1:12" x14ac:dyDescent="0.2">
      <c r="A154" s="2" t="s">
        <v>112</v>
      </c>
      <c r="B154" s="2">
        <v>140</v>
      </c>
      <c r="C154" s="2">
        <v>8</v>
      </c>
      <c r="D154" s="2">
        <v>132</v>
      </c>
      <c r="E154" s="2">
        <v>0</v>
      </c>
      <c r="F154" s="2">
        <v>0</v>
      </c>
      <c r="G154" s="2">
        <v>0</v>
      </c>
      <c r="H154" s="2">
        <v>0</v>
      </c>
      <c r="K154" s="3">
        <v>1661.6</v>
      </c>
      <c r="L154" s="2">
        <v>24928</v>
      </c>
    </row>
    <row r="155" spans="1:12" x14ac:dyDescent="0.2">
      <c r="A155" s="2" t="s">
        <v>383</v>
      </c>
      <c r="B155" s="2">
        <v>1</v>
      </c>
      <c r="C155" s="2">
        <v>1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K155" s="3">
        <v>34.979999999999997</v>
      </c>
      <c r="L155" s="2">
        <v>16618</v>
      </c>
    </row>
    <row r="156" spans="1:12" x14ac:dyDescent="0.2">
      <c r="A156" s="2" t="s">
        <v>178</v>
      </c>
      <c r="B156" s="2">
        <v>90</v>
      </c>
      <c r="C156" s="2">
        <v>8</v>
      </c>
      <c r="D156" s="2">
        <v>82</v>
      </c>
      <c r="E156" s="2">
        <v>0</v>
      </c>
      <c r="F156" s="2">
        <v>0</v>
      </c>
      <c r="G156" s="2">
        <v>0</v>
      </c>
      <c r="H156" s="2">
        <v>0</v>
      </c>
      <c r="K156" s="3">
        <v>1526.79</v>
      </c>
      <c r="L156" s="2">
        <v>12464</v>
      </c>
    </row>
    <row r="157" spans="1:12" x14ac:dyDescent="0.2">
      <c r="A157" s="2" t="s">
        <v>238</v>
      </c>
      <c r="B157" s="2">
        <v>7</v>
      </c>
      <c r="C157" s="2">
        <v>3</v>
      </c>
      <c r="D157" s="2">
        <v>4</v>
      </c>
      <c r="E157" s="2">
        <v>0</v>
      </c>
      <c r="F157" s="2">
        <v>0</v>
      </c>
      <c r="G157" s="2">
        <v>0</v>
      </c>
      <c r="H157" s="2">
        <v>0</v>
      </c>
      <c r="K157" s="3">
        <v>174.86</v>
      </c>
      <c r="L157" s="2">
        <v>9971</v>
      </c>
    </row>
    <row r="158" spans="1:12" x14ac:dyDescent="0.2">
      <c r="A158" s="2" t="s">
        <v>384</v>
      </c>
      <c r="B158" s="2">
        <v>10</v>
      </c>
      <c r="C158" s="2">
        <v>1</v>
      </c>
      <c r="D158" s="2">
        <v>9</v>
      </c>
      <c r="E158" s="2">
        <v>0</v>
      </c>
      <c r="F158" s="2">
        <v>0</v>
      </c>
      <c r="G158" s="2">
        <v>0</v>
      </c>
      <c r="H158" s="2">
        <v>0</v>
      </c>
      <c r="K158" s="3">
        <v>149.80000000000001</v>
      </c>
      <c r="L158" s="2">
        <v>159</v>
      </c>
    </row>
    <row r="159" spans="1:12" x14ac:dyDescent="0.2">
      <c r="A159" s="2" t="s">
        <v>199</v>
      </c>
      <c r="B159" s="2">
        <v>4</v>
      </c>
      <c r="C159" s="2">
        <v>4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K159" s="3">
        <v>79.92</v>
      </c>
      <c r="L159" s="2">
        <v>99</v>
      </c>
    </row>
    <row r="160" spans="1:12" x14ac:dyDescent="0.2">
      <c r="A160" s="2" t="s">
        <v>295</v>
      </c>
      <c r="B160" s="2">
        <v>239</v>
      </c>
      <c r="C160" s="2">
        <v>75</v>
      </c>
      <c r="D160" s="2">
        <v>164</v>
      </c>
      <c r="E160" s="2">
        <v>0</v>
      </c>
      <c r="F160" s="2">
        <v>0</v>
      </c>
      <c r="G160" s="2">
        <v>0</v>
      </c>
      <c r="H160" s="2">
        <v>0</v>
      </c>
      <c r="K160" s="3">
        <v>11952.56</v>
      </c>
      <c r="L160" s="2">
        <v>288</v>
      </c>
    </row>
    <row r="161" spans="1:12" x14ac:dyDescent="0.2">
      <c r="A161" s="2" t="s">
        <v>308</v>
      </c>
      <c r="B161" s="2">
        <v>95</v>
      </c>
      <c r="C161" s="2">
        <v>6</v>
      </c>
      <c r="D161" s="2">
        <v>89</v>
      </c>
      <c r="E161" s="2">
        <v>0</v>
      </c>
      <c r="F161" s="2">
        <v>0</v>
      </c>
      <c r="G161" s="2">
        <v>0</v>
      </c>
      <c r="H161" s="2">
        <v>0</v>
      </c>
      <c r="K161" s="3">
        <v>9365.14</v>
      </c>
      <c r="L161" s="2">
        <v>144</v>
      </c>
    </row>
    <row r="162" spans="1:12" x14ac:dyDescent="0.2">
      <c r="A162" s="2" t="s">
        <v>233</v>
      </c>
      <c r="B162" s="2">
        <v>2</v>
      </c>
      <c r="C162" s="2">
        <v>0</v>
      </c>
      <c r="D162" s="2">
        <v>2</v>
      </c>
      <c r="E162" s="2">
        <v>0</v>
      </c>
      <c r="F162" s="2">
        <v>0</v>
      </c>
      <c r="G162" s="2">
        <v>0</v>
      </c>
      <c r="H162" s="2">
        <v>0</v>
      </c>
      <c r="K162" s="3">
        <v>47.96</v>
      </c>
      <c r="L162" s="2">
        <v>1814</v>
      </c>
    </row>
    <row r="163" spans="1:12" x14ac:dyDescent="0.2">
      <c r="A163" s="2" t="s">
        <v>148</v>
      </c>
      <c r="B163" s="2">
        <v>146</v>
      </c>
      <c r="C163" s="2">
        <v>37</v>
      </c>
      <c r="D163" s="2">
        <v>109</v>
      </c>
      <c r="E163" s="2">
        <v>0</v>
      </c>
      <c r="F163" s="2">
        <v>0</v>
      </c>
      <c r="G163" s="2">
        <v>0</v>
      </c>
      <c r="H163" s="2">
        <v>0</v>
      </c>
      <c r="K163" s="3">
        <v>1681.99</v>
      </c>
      <c r="L163" s="2">
        <v>566</v>
      </c>
    </row>
    <row r="164" spans="1:12" x14ac:dyDescent="0.2">
      <c r="A164" s="2" t="s">
        <v>237</v>
      </c>
      <c r="B164" s="2">
        <v>48</v>
      </c>
      <c r="C164" s="2">
        <v>4</v>
      </c>
      <c r="D164" s="2">
        <v>44</v>
      </c>
      <c r="E164" s="2">
        <v>0</v>
      </c>
      <c r="F164" s="2">
        <v>0</v>
      </c>
      <c r="G164" s="2">
        <v>0</v>
      </c>
      <c r="H164" s="2">
        <v>0</v>
      </c>
      <c r="K164" s="3">
        <v>861.6</v>
      </c>
      <c r="L164" s="2">
        <v>1762</v>
      </c>
    </row>
    <row r="165" spans="1:12" x14ac:dyDescent="0.2">
      <c r="A165" s="2" t="s">
        <v>51</v>
      </c>
      <c r="B165" s="2">
        <v>219</v>
      </c>
      <c r="C165" s="2">
        <v>19</v>
      </c>
      <c r="D165" s="2">
        <v>200</v>
      </c>
      <c r="E165" s="2">
        <v>0</v>
      </c>
      <c r="F165" s="2">
        <v>0</v>
      </c>
      <c r="G165" s="2">
        <v>0</v>
      </c>
      <c r="H165" s="2">
        <v>0</v>
      </c>
      <c r="K165" s="3">
        <v>1709.12</v>
      </c>
      <c r="L165" s="2">
        <v>3243</v>
      </c>
    </row>
    <row r="166" spans="1:12" x14ac:dyDescent="0.2">
      <c r="A166" s="2" t="s">
        <v>204</v>
      </c>
      <c r="B166" s="2">
        <v>1</v>
      </c>
      <c r="C166" s="2">
        <v>1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K166" s="3">
        <v>21.98</v>
      </c>
      <c r="L166" s="2">
        <v>1621</v>
      </c>
    </row>
    <row r="167" spans="1:12" x14ac:dyDescent="0.2">
      <c r="A167" s="2" t="s">
        <v>179</v>
      </c>
      <c r="B167" s="2">
        <v>7</v>
      </c>
      <c r="C167" s="2">
        <v>1</v>
      </c>
      <c r="D167" s="2">
        <v>6</v>
      </c>
      <c r="E167" s="2">
        <v>0</v>
      </c>
      <c r="F167" s="2">
        <v>0</v>
      </c>
      <c r="G167" s="2">
        <v>0</v>
      </c>
      <c r="H167" s="2">
        <v>0</v>
      </c>
      <c r="K167" s="3">
        <v>118.86</v>
      </c>
      <c r="L167" s="2">
        <v>665</v>
      </c>
    </row>
    <row r="168" spans="1:12" x14ac:dyDescent="0.2">
      <c r="A168" s="2" t="s">
        <v>390</v>
      </c>
      <c r="B168" s="2">
        <v>1</v>
      </c>
      <c r="C168" s="2">
        <v>1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K168" s="3">
        <v>23.98</v>
      </c>
      <c r="L168" s="2">
        <v>443</v>
      </c>
    </row>
    <row r="169" spans="1:12" x14ac:dyDescent="0.2">
      <c r="A169" s="2" t="s">
        <v>391</v>
      </c>
      <c r="B169" s="2">
        <v>2</v>
      </c>
      <c r="C169" s="2">
        <v>2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K169" s="3">
        <v>57.96</v>
      </c>
      <c r="L169" s="2">
        <v>332</v>
      </c>
    </row>
    <row r="170" spans="1:12" x14ac:dyDescent="0.2">
      <c r="A170" s="2" t="s">
        <v>94</v>
      </c>
      <c r="B170" s="2">
        <v>89</v>
      </c>
      <c r="C170" s="2">
        <v>17</v>
      </c>
      <c r="D170" s="2">
        <v>72</v>
      </c>
      <c r="E170" s="2">
        <v>0</v>
      </c>
      <c r="F170" s="2">
        <v>0</v>
      </c>
      <c r="G170" s="2">
        <v>0</v>
      </c>
      <c r="H170" s="2">
        <v>0</v>
      </c>
      <c r="K170" s="3">
        <v>937.66</v>
      </c>
      <c r="L170" s="2">
        <v>4672</v>
      </c>
    </row>
    <row r="171" spans="1:12" x14ac:dyDescent="0.2">
      <c r="A171" s="2" t="s">
        <v>52</v>
      </c>
      <c r="B171" s="2">
        <v>7</v>
      </c>
      <c r="C171" s="2">
        <v>7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K171" s="3">
        <v>104.86</v>
      </c>
      <c r="L171" s="2">
        <v>2336</v>
      </c>
    </row>
    <row r="172" spans="1:12" x14ac:dyDescent="0.2">
      <c r="A172" s="2" t="s">
        <v>393</v>
      </c>
      <c r="B172" s="2">
        <v>1</v>
      </c>
      <c r="C172" s="2">
        <v>1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K172" s="3">
        <v>17.98</v>
      </c>
      <c r="L172" s="2">
        <v>1557</v>
      </c>
    </row>
    <row r="173" spans="1:12" x14ac:dyDescent="0.2">
      <c r="A173" s="2" t="s">
        <v>394</v>
      </c>
      <c r="B173" s="2">
        <v>2</v>
      </c>
      <c r="C173" s="2">
        <v>2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K173" s="3">
        <v>45.96</v>
      </c>
      <c r="L173" s="2">
        <v>934</v>
      </c>
    </row>
    <row r="174" spans="1:12" x14ac:dyDescent="0.2">
      <c r="A174" s="2" t="s">
        <v>44</v>
      </c>
      <c r="B174" s="2">
        <v>1</v>
      </c>
      <c r="C174" s="2">
        <v>1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5"/>
      <c r="K174" s="3">
        <v>10.98</v>
      </c>
      <c r="L174" s="2">
        <v>37082</v>
      </c>
    </row>
    <row r="175" spans="1:12" x14ac:dyDescent="0.2">
      <c r="A175" s="2" t="s">
        <v>284</v>
      </c>
      <c r="B175" s="2">
        <v>157</v>
      </c>
      <c r="C175" s="2">
        <v>27</v>
      </c>
      <c r="D175" s="2">
        <v>130</v>
      </c>
      <c r="E175" s="2">
        <v>0</v>
      </c>
      <c r="F175" s="2">
        <v>0</v>
      </c>
      <c r="G175" s="2">
        <v>0</v>
      </c>
      <c r="H175" s="2">
        <v>0</v>
      </c>
      <c r="K175" s="3">
        <v>6323.52</v>
      </c>
      <c r="L175" s="2">
        <v>2684</v>
      </c>
    </row>
    <row r="176" spans="1:12" x14ac:dyDescent="0.2">
      <c r="A176" s="2" t="s">
        <v>96</v>
      </c>
      <c r="B176" s="2">
        <v>22</v>
      </c>
      <c r="C176" s="2">
        <v>6</v>
      </c>
      <c r="D176" s="2">
        <v>15</v>
      </c>
      <c r="E176" s="2">
        <v>1</v>
      </c>
      <c r="F176" s="2">
        <v>0</v>
      </c>
      <c r="G176" s="2">
        <v>0</v>
      </c>
      <c r="H176" s="2">
        <v>0</v>
      </c>
      <c r="K176" s="3">
        <v>300.57</v>
      </c>
      <c r="L176" s="2">
        <v>3005</v>
      </c>
    </row>
    <row r="177" spans="1:12" x14ac:dyDescent="0.2">
      <c r="A177" s="2" t="s">
        <v>398</v>
      </c>
      <c r="B177" s="2">
        <v>8</v>
      </c>
      <c r="C177" s="2">
        <v>8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K177" s="3">
        <v>72.63</v>
      </c>
      <c r="L177" s="2">
        <v>3339</v>
      </c>
    </row>
    <row r="178" spans="1:12" x14ac:dyDescent="0.2">
      <c r="A178" s="2" t="s">
        <v>405</v>
      </c>
      <c r="B178" s="2">
        <v>21</v>
      </c>
      <c r="C178" s="2">
        <v>20</v>
      </c>
      <c r="D178" s="2">
        <v>1</v>
      </c>
      <c r="E178" s="2">
        <v>0</v>
      </c>
      <c r="F178" s="2">
        <v>0</v>
      </c>
      <c r="G178" s="2">
        <v>0</v>
      </c>
      <c r="H178" s="2">
        <v>0</v>
      </c>
      <c r="K178" s="3">
        <v>1258.95</v>
      </c>
      <c r="L178" s="2">
        <v>488</v>
      </c>
    </row>
    <row r="179" spans="1:12" x14ac:dyDescent="0.2">
      <c r="A179" s="2" t="s">
        <v>406</v>
      </c>
      <c r="B179" s="2">
        <v>1</v>
      </c>
      <c r="C179" s="2">
        <v>1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K179" s="3">
        <v>117.95</v>
      </c>
      <c r="L179" s="2">
        <v>244</v>
      </c>
    </row>
    <row r="180" spans="1:12" x14ac:dyDescent="0.2">
      <c r="A180" s="2" t="s">
        <v>407</v>
      </c>
      <c r="B180" s="2">
        <v>2</v>
      </c>
      <c r="C180" s="2">
        <v>2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K180" s="3">
        <v>67.959999999999994</v>
      </c>
      <c r="L180" s="2">
        <v>723</v>
      </c>
    </row>
    <row r="181" spans="1:12" x14ac:dyDescent="0.2">
      <c r="A181" s="2" t="s">
        <v>408</v>
      </c>
      <c r="B181" s="2">
        <v>3</v>
      </c>
      <c r="C181" s="2">
        <v>3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K181" s="3">
        <v>94.94</v>
      </c>
      <c r="L181" s="2">
        <v>482</v>
      </c>
    </row>
    <row r="182" spans="1:12" x14ac:dyDescent="0.2">
      <c r="A182" s="2" t="s">
        <v>409</v>
      </c>
      <c r="B182" s="2">
        <v>51</v>
      </c>
      <c r="C182" s="2">
        <v>13</v>
      </c>
      <c r="D182" s="2">
        <v>38</v>
      </c>
      <c r="E182" s="2">
        <v>0</v>
      </c>
      <c r="F182" s="2">
        <v>0</v>
      </c>
      <c r="G182" s="2">
        <v>0</v>
      </c>
      <c r="H182" s="2">
        <v>0</v>
      </c>
      <c r="K182" s="3">
        <v>1909.98</v>
      </c>
      <c r="L182" s="2">
        <v>361</v>
      </c>
    </row>
    <row r="183" spans="1:12" x14ac:dyDescent="0.2">
      <c r="A183" s="2" t="s">
        <v>130</v>
      </c>
      <c r="B183" s="2">
        <v>191</v>
      </c>
      <c r="C183" s="2">
        <v>56</v>
      </c>
      <c r="D183" s="2">
        <v>135</v>
      </c>
      <c r="E183" s="2">
        <v>0</v>
      </c>
      <c r="F183" s="2">
        <v>0</v>
      </c>
      <c r="G183" s="2">
        <v>0</v>
      </c>
      <c r="H183" s="2">
        <v>0</v>
      </c>
      <c r="K183" s="3">
        <v>2444.5</v>
      </c>
      <c r="L183" s="2">
        <v>17442</v>
      </c>
    </row>
    <row r="184" spans="1:12" x14ac:dyDescent="0.2">
      <c r="A184" s="2" t="s">
        <v>167</v>
      </c>
      <c r="B184" s="2">
        <v>18</v>
      </c>
      <c r="C184" s="2">
        <v>2</v>
      </c>
      <c r="D184" s="2">
        <v>16</v>
      </c>
      <c r="E184" s="2">
        <v>0</v>
      </c>
      <c r="F184" s="2">
        <v>0</v>
      </c>
      <c r="G184" s="2">
        <v>0</v>
      </c>
      <c r="H184" s="2">
        <v>0</v>
      </c>
      <c r="K184" s="3">
        <v>288.64</v>
      </c>
      <c r="L184" s="2">
        <v>11628</v>
      </c>
    </row>
    <row r="185" spans="1:12" x14ac:dyDescent="0.2">
      <c r="A185" s="2" t="s">
        <v>165</v>
      </c>
      <c r="B185" s="2">
        <v>104</v>
      </c>
      <c r="C185" s="2">
        <v>10</v>
      </c>
      <c r="D185" s="2">
        <v>94</v>
      </c>
      <c r="E185" s="2">
        <v>0</v>
      </c>
      <c r="F185" s="2">
        <v>0</v>
      </c>
      <c r="G185" s="2">
        <v>0</v>
      </c>
      <c r="H185" s="2">
        <v>0</v>
      </c>
      <c r="K185" s="3">
        <v>1655.92</v>
      </c>
      <c r="L185" s="2">
        <v>8721</v>
      </c>
    </row>
    <row r="186" spans="1:12" x14ac:dyDescent="0.2">
      <c r="A186" s="2" t="s">
        <v>217</v>
      </c>
      <c r="B186" s="2">
        <v>11</v>
      </c>
      <c r="C186" s="2">
        <v>3</v>
      </c>
      <c r="D186" s="2">
        <v>8</v>
      </c>
      <c r="E186" s="2">
        <v>0</v>
      </c>
      <c r="F186" s="2">
        <v>0</v>
      </c>
      <c r="G186" s="2">
        <v>0</v>
      </c>
      <c r="H186" s="2">
        <v>0</v>
      </c>
      <c r="K186" s="3">
        <v>239.78</v>
      </c>
      <c r="L186" s="2">
        <v>5813</v>
      </c>
    </row>
    <row r="187" spans="1:12" x14ac:dyDescent="0.2">
      <c r="A187" s="2" t="s">
        <v>257</v>
      </c>
      <c r="B187" s="2">
        <v>3</v>
      </c>
      <c r="C187" s="2">
        <v>3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K187" s="3">
        <v>86.94</v>
      </c>
      <c r="L187" s="2">
        <v>4360</v>
      </c>
    </row>
    <row r="188" spans="1:12" x14ac:dyDescent="0.2">
      <c r="A188" s="2" t="s">
        <v>265</v>
      </c>
      <c r="B188" s="2">
        <v>2</v>
      </c>
      <c r="C188" s="2">
        <v>2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K188" s="3">
        <v>65.959999999999994</v>
      </c>
      <c r="L188" s="2">
        <v>3488</v>
      </c>
    </row>
    <row r="189" spans="1:12" x14ac:dyDescent="0.2">
      <c r="A189" s="2" t="s">
        <v>275</v>
      </c>
      <c r="B189" s="2">
        <v>12</v>
      </c>
      <c r="C189" s="2">
        <v>7</v>
      </c>
      <c r="D189" s="2">
        <v>5</v>
      </c>
      <c r="E189" s="2">
        <v>0</v>
      </c>
      <c r="F189" s="2">
        <v>0</v>
      </c>
      <c r="G189" s="2">
        <v>0</v>
      </c>
      <c r="H189" s="2">
        <v>0</v>
      </c>
      <c r="K189" s="3">
        <v>367.26</v>
      </c>
      <c r="L189" s="2">
        <v>2906</v>
      </c>
    </row>
    <row r="190" spans="1:12" x14ac:dyDescent="0.2">
      <c r="A190" s="2" t="s">
        <v>411</v>
      </c>
      <c r="B190" s="2">
        <v>1</v>
      </c>
      <c r="C190" s="2">
        <v>1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K190" s="3">
        <v>45.98</v>
      </c>
      <c r="L190" s="2">
        <v>339</v>
      </c>
    </row>
    <row r="191" spans="1:12" x14ac:dyDescent="0.2">
      <c r="A191" s="2" t="s">
        <v>412</v>
      </c>
      <c r="B191" s="2">
        <v>1</v>
      </c>
      <c r="C191" s="2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K191" s="3">
        <v>16.98</v>
      </c>
      <c r="L191" s="2">
        <v>1424</v>
      </c>
    </row>
    <row r="192" spans="1:12" x14ac:dyDescent="0.2">
      <c r="A192" s="2" t="s">
        <v>276</v>
      </c>
      <c r="B192" s="2">
        <v>37</v>
      </c>
      <c r="C192" s="2">
        <v>4</v>
      </c>
      <c r="D192" s="2">
        <v>33</v>
      </c>
      <c r="E192" s="2">
        <v>0</v>
      </c>
      <c r="F192" s="2">
        <v>0</v>
      </c>
      <c r="G192" s="2">
        <v>0</v>
      </c>
      <c r="H192" s="2">
        <v>0</v>
      </c>
      <c r="K192" s="3">
        <v>1395.26</v>
      </c>
      <c r="L192" s="2">
        <v>356</v>
      </c>
    </row>
    <row r="193" spans="1:12" x14ac:dyDescent="0.2">
      <c r="A193" s="2" t="s">
        <v>413</v>
      </c>
      <c r="B193" s="2">
        <v>1</v>
      </c>
      <c r="C193" s="2"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K193" s="3">
        <v>14.98</v>
      </c>
      <c r="L193" s="2">
        <v>4000</v>
      </c>
    </row>
    <row r="194" spans="1:12" x14ac:dyDescent="0.2">
      <c r="A194" s="2" t="s">
        <v>244</v>
      </c>
      <c r="B194" s="2">
        <v>7</v>
      </c>
      <c r="C194" s="2">
        <v>4</v>
      </c>
      <c r="D194" s="2">
        <v>3</v>
      </c>
      <c r="E194" s="2">
        <v>0</v>
      </c>
      <c r="F194" s="2">
        <v>0</v>
      </c>
      <c r="G194" s="2">
        <v>0</v>
      </c>
      <c r="H194" s="2">
        <v>0</v>
      </c>
      <c r="K194" s="3">
        <v>173.86</v>
      </c>
      <c r="L194" s="2">
        <v>2000</v>
      </c>
    </row>
    <row r="195" spans="1:12" x14ac:dyDescent="0.2">
      <c r="A195" s="2" t="s">
        <v>266</v>
      </c>
      <c r="B195" s="2">
        <v>1</v>
      </c>
      <c r="C195" s="2">
        <v>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K195" s="3">
        <v>33.979999999999997</v>
      </c>
      <c r="L195" s="2">
        <v>1333</v>
      </c>
    </row>
    <row r="196" spans="1:12" x14ac:dyDescent="0.2">
      <c r="A196" s="2" t="s">
        <v>256</v>
      </c>
      <c r="B196" s="2">
        <v>48</v>
      </c>
      <c r="C196" s="2">
        <v>3</v>
      </c>
      <c r="D196" s="2">
        <v>45</v>
      </c>
      <c r="E196" s="2">
        <v>0</v>
      </c>
      <c r="F196" s="2">
        <v>0</v>
      </c>
      <c r="G196" s="2">
        <v>0</v>
      </c>
      <c r="H196" s="2">
        <v>0</v>
      </c>
      <c r="K196" s="3">
        <v>1391.04</v>
      </c>
      <c r="L196" s="2">
        <v>1000</v>
      </c>
    </row>
    <row r="197" spans="1:12" x14ac:dyDescent="0.2">
      <c r="A197" s="2" t="s">
        <v>288</v>
      </c>
      <c r="B197" s="2">
        <v>1</v>
      </c>
      <c r="C197" s="2">
        <v>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K197" s="3">
        <v>41.98</v>
      </c>
      <c r="L197" s="2">
        <v>800</v>
      </c>
    </row>
    <row r="198" spans="1:12" x14ac:dyDescent="0.2">
      <c r="A198" s="2" t="s">
        <v>286</v>
      </c>
      <c r="B198" s="2">
        <v>13</v>
      </c>
      <c r="C198" s="2">
        <v>2</v>
      </c>
      <c r="D198" s="2">
        <v>11</v>
      </c>
      <c r="E198" s="2">
        <v>0</v>
      </c>
      <c r="F198" s="2">
        <v>0</v>
      </c>
      <c r="G198" s="2">
        <v>0</v>
      </c>
      <c r="H198" s="2">
        <v>0</v>
      </c>
      <c r="K198" s="3">
        <v>532.74</v>
      </c>
      <c r="L198" s="2">
        <v>666</v>
      </c>
    </row>
    <row r="199" spans="1:12" x14ac:dyDescent="0.2">
      <c r="A199" s="2" t="s">
        <v>88</v>
      </c>
      <c r="B199" s="2">
        <v>4</v>
      </c>
      <c r="C199" s="2">
        <v>4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K199" s="3">
        <v>30.83</v>
      </c>
      <c r="L199" s="2">
        <v>5075</v>
      </c>
    </row>
    <row r="200" spans="1:12" x14ac:dyDescent="0.2">
      <c r="A200" s="2" t="s">
        <v>415</v>
      </c>
      <c r="B200" s="2">
        <v>2</v>
      </c>
      <c r="C200" s="2">
        <v>2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K200" s="3">
        <v>15.96</v>
      </c>
      <c r="L200" s="2">
        <v>4478</v>
      </c>
    </row>
    <row r="201" spans="1:12" x14ac:dyDescent="0.2">
      <c r="A201" s="2" t="s">
        <v>145</v>
      </c>
      <c r="B201" s="2">
        <v>5</v>
      </c>
      <c r="C201" s="2">
        <v>1</v>
      </c>
      <c r="D201" s="2">
        <v>4</v>
      </c>
      <c r="E201" s="2">
        <v>0</v>
      </c>
      <c r="F201" s="2">
        <v>0</v>
      </c>
      <c r="G201" s="2">
        <v>0</v>
      </c>
      <c r="H201" s="2">
        <v>0</v>
      </c>
      <c r="K201" s="3">
        <v>44.9</v>
      </c>
      <c r="L201" s="2">
        <v>2985</v>
      </c>
    </row>
    <row r="202" spans="1:12" x14ac:dyDescent="0.2">
      <c r="A202" s="2" t="s">
        <v>82</v>
      </c>
      <c r="B202" s="2">
        <v>13</v>
      </c>
      <c r="C202" s="2">
        <v>2</v>
      </c>
      <c r="D202" s="2">
        <v>11</v>
      </c>
      <c r="E202" s="2">
        <v>0</v>
      </c>
      <c r="F202" s="2">
        <v>0</v>
      </c>
      <c r="G202" s="2">
        <v>0</v>
      </c>
      <c r="H202" s="2">
        <v>0</v>
      </c>
      <c r="K202" s="3">
        <v>128.35</v>
      </c>
      <c r="L202" s="2">
        <v>2485</v>
      </c>
    </row>
    <row r="203" spans="1:12" x14ac:dyDescent="0.2">
      <c r="A203" s="2" t="s">
        <v>119</v>
      </c>
      <c r="B203" s="2">
        <v>24</v>
      </c>
      <c r="C203" s="2">
        <v>24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K203" s="3">
        <v>292.52</v>
      </c>
      <c r="L203" s="2">
        <v>1244</v>
      </c>
    </row>
    <row r="204" spans="1:12" x14ac:dyDescent="0.2">
      <c r="A204" s="2" t="s">
        <v>416</v>
      </c>
      <c r="B204" s="2">
        <v>2</v>
      </c>
      <c r="C204" s="2">
        <v>2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K204" s="3">
        <v>34.96</v>
      </c>
      <c r="L204" s="2">
        <v>829</v>
      </c>
    </row>
    <row r="205" spans="1:12" x14ac:dyDescent="0.2">
      <c r="A205" s="2" t="s">
        <v>417</v>
      </c>
      <c r="B205" s="2">
        <v>2</v>
      </c>
      <c r="C205" s="2">
        <v>2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K205" s="3">
        <v>33.96</v>
      </c>
      <c r="L205" s="2">
        <v>622</v>
      </c>
    </row>
    <row r="206" spans="1:12" x14ac:dyDescent="0.2">
      <c r="A206" s="2" t="s">
        <v>207</v>
      </c>
      <c r="B206" s="2">
        <v>5</v>
      </c>
      <c r="C206" s="2">
        <v>5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K206" s="3">
        <v>99.9</v>
      </c>
      <c r="L206" s="2">
        <v>497</v>
      </c>
    </row>
    <row r="207" spans="1:12" x14ac:dyDescent="0.2">
      <c r="A207" s="2" t="s">
        <v>236</v>
      </c>
      <c r="B207" s="2">
        <v>9</v>
      </c>
      <c r="C207" s="2">
        <v>9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K207" s="3">
        <v>196.64</v>
      </c>
      <c r="L207" s="2">
        <v>186</v>
      </c>
    </row>
    <row r="208" spans="1:12" x14ac:dyDescent="0.2">
      <c r="A208" s="2" t="s">
        <v>287</v>
      </c>
      <c r="B208" s="2">
        <v>4</v>
      </c>
      <c r="C208" s="2">
        <v>4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K208" s="3">
        <v>167.92</v>
      </c>
      <c r="L208" s="2">
        <v>93</v>
      </c>
    </row>
    <row r="209" spans="1:12" x14ac:dyDescent="0.2">
      <c r="A209" s="2" t="s">
        <v>305</v>
      </c>
      <c r="B209" s="2">
        <v>4</v>
      </c>
      <c r="C209" s="2">
        <v>4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K209" s="3">
        <v>319.92</v>
      </c>
      <c r="L209" s="2">
        <v>46</v>
      </c>
    </row>
    <row r="210" spans="1:12" x14ac:dyDescent="0.2">
      <c r="A210" s="2" t="s">
        <v>419</v>
      </c>
      <c r="B210" s="2">
        <v>1</v>
      </c>
      <c r="C210" s="2">
        <v>1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K210" s="3">
        <v>92.98</v>
      </c>
      <c r="L210" s="2">
        <v>37</v>
      </c>
    </row>
    <row r="211" spans="1:12" x14ac:dyDescent="0.2">
      <c r="A211" s="2" t="s">
        <v>152</v>
      </c>
      <c r="B211" s="2">
        <v>49</v>
      </c>
      <c r="C211" s="2">
        <v>12</v>
      </c>
      <c r="D211" s="2">
        <v>37</v>
      </c>
      <c r="E211" s="2">
        <v>0</v>
      </c>
      <c r="F211" s="2">
        <v>0</v>
      </c>
      <c r="G211" s="2">
        <v>0</v>
      </c>
      <c r="H211" s="2">
        <v>0</v>
      </c>
      <c r="K211" s="3">
        <v>739.02</v>
      </c>
      <c r="L211" s="2">
        <v>1137</v>
      </c>
    </row>
    <row r="212" spans="1:12" x14ac:dyDescent="0.2">
      <c r="A212" s="2" t="s">
        <v>421</v>
      </c>
      <c r="B212" s="2">
        <v>1</v>
      </c>
      <c r="C212" s="2"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K212" s="3">
        <v>9.98</v>
      </c>
      <c r="L212" s="2">
        <v>26211</v>
      </c>
    </row>
    <row r="213" spans="1:12" x14ac:dyDescent="0.2">
      <c r="A213" s="2" t="s">
        <v>68</v>
      </c>
      <c r="B213" s="2">
        <v>5</v>
      </c>
      <c r="C213" s="2">
        <v>2</v>
      </c>
      <c r="D213" s="2">
        <v>3</v>
      </c>
      <c r="E213" s="2">
        <v>0</v>
      </c>
      <c r="F213" s="2">
        <v>0</v>
      </c>
      <c r="G213" s="2">
        <v>0</v>
      </c>
      <c r="H213" s="2">
        <v>0</v>
      </c>
      <c r="K213" s="3">
        <v>46.9</v>
      </c>
      <c r="L213" s="2">
        <v>13105</v>
      </c>
    </row>
    <row r="214" spans="1:12" x14ac:dyDescent="0.2">
      <c r="A214" s="2" t="s">
        <v>85</v>
      </c>
      <c r="B214" s="2">
        <v>547</v>
      </c>
      <c r="C214" s="2">
        <v>15</v>
      </c>
      <c r="D214" s="2">
        <v>531</v>
      </c>
      <c r="E214" s="2">
        <v>0</v>
      </c>
      <c r="F214" s="2">
        <v>0</v>
      </c>
      <c r="G214" s="2">
        <v>0</v>
      </c>
      <c r="H214" s="2">
        <v>0</v>
      </c>
      <c r="K214" s="3">
        <v>4293.32</v>
      </c>
      <c r="L214" s="2">
        <v>8737</v>
      </c>
    </row>
    <row r="215" spans="1:12" x14ac:dyDescent="0.2">
      <c r="A215" s="2" t="s">
        <v>151</v>
      </c>
      <c r="B215" s="2">
        <v>42</v>
      </c>
      <c r="C215" s="2">
        <v>12</v>
      </c>
      <c r="D215" s="2">
        <v>30</v>
      </c>
      <c r="E215" s="2">
        <v>0</v>
      </c>
      <c r="F215" s="2">
        <v>0</v>
      </c>
      <c r="G215" s="2">
        <v>0</v>
      </c>
      <c r="H215" s="2">
        <v>0</v>
      </c>
      <c r="K215" s="3">
        <v>580.80999999999995</v>
      </c>
      <c r="L215" s="2">
        <v>4368</v>
      </c>
    </row>
    <row r="216" spans="1:12" x14ac:dyDescent="0.2">
      <c r="A216" s="2" t="s">
        <v>172</v>
      </c>
      <c r="B216" s="2">
        <v>23</v>
      </c>
      <c r="C216" s="2">
        <v>11</v>
      </c>
      <c r="D216" s="2">
        <v>12</v>
      </c>
      <c r="E216" s="2">
        <v>0</v>
      </c>
      <c r="F216" s="2">
        <v>0</v>
      </c>
      <c r="G216" s="2">
        <v>0</v>
      </c>
      <c r="H216" s="2">
        <v>0</v>
      </c>
      <c r="K216" s="3">
        <v>363.54</v>
      </c>
      <c r="L216" s="2">
        <v>2096</v>
      </c>
    </row>
    <row r="217" spans="1:12" x14ac:dyDescent="0.2">
      <c r="A217" s="2" t="s">
        <v>125</v>
      </c>
      <c r="B217" s="2">
        <v>16</v>
      </c>
      <c r="C217" s="2">
        <v>1</v>
      </c>
      <c r="D217" s="2">
        <v>15</v>
      </c>
      <c r="E217" s="2">
        <v>0</v>
      </c>
      <c r="F217" s="2">
        <v>0</v>
      </c>
      <c r="G217" s="2">
        <v>0</v>
      </c>
      <c r="H217" s="2">
        <v>0</v>
      </c>
      <c r="K217" s="3">
        <v>204.68</v>
      </c>
      <c r="L217" s="2">
        <v>3169</v>
      </c>
    </row>
    <row r="218" spans="1:12" x14ac:dyDescent="0.2">
      <c r="A218" s="2" t="s">
        <v>133</v>
      </c>
      <c r="B218" s="2">
        <v>8</v>
      </c>
      <c r="C218" s="2">
        <v>3</v>
      </c>
      <c r="D218" s="2">
        <v>5</v>
      </c>
      <c r="E218" s="2">
        <v>0</v>
      </c>
      <c r="F218" s="2">
        <v>0</v>
      </c>
      <c r="G218" s="2">
        <v>0</v>
      </c>
      <c r="H218" s="2">
        <v>0</v>
      </c>
      <c r="K218" s="3">
        <v>62.77</v>
      </c>
      <c r="L218" s="2">
        <v>4155</v>
      </c>
    </row>
    <row r="219" spans="1:12" x14ac:dyDescent="0.2">
      <c r="A219" s="2" t="s">
        <v>200</v>
      </c>
      <c r="B219" s="2">
        <v>1</v>
      </c>
      <c r="C219" s="2">
        <v>1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K219" s="3">
        <v>12</v>
      </c>
      <c r="L219" s="2">
        <v>2122</v>
      </c>
    </row>
    <row r="220" spans="1:12" x14ac:dyDescent="0.2">
      <c r="A220" s="2" t="s">
        <v>425</v>
      </c>
      <c r="B220" s="2">
        <v>2</v>
      </c>
      <c r="C220" s="2">
        <v>2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K220" s="3">
        <v>25.42</v>
      </c>
      <c r="L220" s="2">
        <v>2399</v>
      </c>
    </row>
    <row r="221" spans="1:12" x14ac:dyDescent="0.2">
      <c r="A221" s="2" t="s">
        <v>426</v>
      </c>
      <c r="B221" s="2">
        <v>1</v>
      </c>
      <c r="C221" s="2">
        <v>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K221" s="3">
        <v>21.98</v>
      </c>
      <c r="L221" s="2">
        <v>1799</v>
      </c>
    </row>
    <row r="222" spans="1:12" x14ac:dyDescent="0.2">
      <c r="A222" s="2" t="s">
        <v>427</v>
      </c>
      <c r="B222" s="2">
        <v>1</v>
      </c>
      <c r="C222" s="2">
        <v>1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K222" s="3">
        <v>12.98</v>
      </c>
      <c r="L222" s="2">
        <v>2771</v>
      </c>
    </row>
    <row r="223" spans="1:12" x14ac:dyDescent="0.2">
      <c r="A223" s="2" t="s">
        <v>185</v>
      </c>
      <c r="B223" s="2">
        <v>10</v>
      </c>
      <c r="C223" s="2">
        <v>6</v>
      </c>
      <c r="D223" s="2">
        <v>4</v>
      </c>
      <c r="E223" s="2">
        <v>0</v>
      </c>
      <c r="F223" s="2">
        <v>0</v>
      </c>
      <c r="G223" s="2">
        <v>0</v>
      </c>
      <c r="H223" s="2">
        <v>0</v>
      </c>
      <c r="K223" s="3">
        <v>179.8</v>
      </c>
      <c r="L223" s="2">
        <v>1385</v>
      </c>
    </row>
    <row r="224" spans="1:12" x14ac:dyDescent="0.2">
      <c r="A224" s="2" t="s">
        <v>143</v>
      </c>
      <c r="B224" s="2">
        <v>3</v>
      </c>
      <c r="C224" s="2">
        <v>1</v>
      </c>
      <c r="D224" s="2">
        <v>2</v>
      </c>
      <c r="E224" s="2">
        <v>0</v>
      </c>
      <c r="F224" s="2">
        <v>0</v>
      </c>
      <c r="G224" s="2">
        <v>0</v>
      </c>
      <c r="H224" s="2">
        <v>0</v>
      </c>
      <c r="K224" s="3">
        <v>38.94</v>
      </c>
      <c r="L224" s="2">
        <v>2615</v>
      </c>
    </row>
    <row r="225" spans="1:12" x14ac:dyDescent="0.2">
      <c r="A225" s="2" t="s">
        <v>212</v>
      </c>
      <c r="B225" s="2">
        <v>13</v>
      </c>
      <c r="C225" s="2">
        <v>3</v>
      </c>
      <c r="D225" s="2">
        <v>10</v>
      </c>
      <c r="E225" s="2">
        <v>0</v>
      </c>
      <c r="F225" s="2">
        <v>0</v>
      </c>
      <c r="G225" s="2">
        <v>0</v>
      </c>
      <c r="H225" s="2">
        <v>0</v>
      </c>
      <c r="K225" s="3">
        <v>267.74</v>
      </c>
      <c r="L225" s="2">
        <v>1307</v>
      </c>
    </row>
    <row r="226" spans="1:12" x14ac:dyDescent="0.2">
      <c r="A226" s="2" t="s">
        <v>432</v>
      </c>
      <c r="B226" s="2">
        <v>1</v>
      </c>
      <c r="C226" s="2">
        <v>1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K226" s="3">
        <v>17.98</v>
      </c>
      <c r="L226" s="2">
        <v>729</v>
      </c>
    </row>
    <row r="227" spans="1:12" x14ac:dyDescent="0.2">
      <c r="A227" s="2" t="s">
        <v>210</v>
      </c>
      <c r="B227" s="2">
        <v>11</v>
      </c>
      <c r="C227" s="2">
        <v>4</v>
      </c>
      <c r="D227" s="2">
        <v>7</v>
      </c>
      <c r="E227" s="2">
        <v>0</v>
      </c>
      <c r="F227" s="2">
        <v>0</v>
      </c>
      <c r="G227" s="2">
        <v>0</v>
      </c>
      <c r="H227" s="2">
        <v>0</v>
      </c>
      <c r="K227" s="3">
        <v>224.78</v>
      </c>
      <c r="L227" s="2">
        <v>547</v>
      </c>
    </row>
    <row r="228" spans="1:12" x14ac:dyDescent="0.2">
      <c r="A228" s="2" t="s">
        <v>97</v>
      </c>
      <c r="B228" s="2">
        <v>24</v>
      </c>
      <c r="C228" s="2">
        <v>10</v>
      </c>
      <c r="D228" s="2">
        <v>14</v>
      </c>
      <c r="E228" s="2">
        <v>0</v>
      </c>
      <c r="F228" s="2">
        <v>0</v>
      </c>
      <c r="G228" s="2">
        <v>0</v>
      </c>
      <c r="H228" s="2">
        <v>0</v>
      </c>
      <c r="K228" s="3">
        <v>274.54000000000002</v>
      </c>
      <c r="L228" s="2">
        <v>3061</v>
      </c>
    </row>
    <row r="229" spans="1:12" x14ac:dyDescent="0.2">
      <c r="A229" s="2" t="s">
        <v>173</v>
      </c>
      <c r="B229" s="2">
        <v>21</v>
      </c>
      <c r="C229" s="2">
        <v>2</v>
      </c>
      <c r="D229" s="2">
        <v>19</v>
      </c>
      <c r="E229" s="2">
        <v>0</v>
      </c>
      <c r="F229" s="2">
        <v>0</v>
      </c>
      <c r="G229" s="2">
        <v>0</v>
      </c>
      <c r="H229" s="2">
        <v>0</v>
      </c>
      <c r="K229" s="3">
        <v>345.44</v>
      </c>
      <c r="L229" s="2">
        <v>1796</v>
      </c>
    </row>
    <row r="230" spans="1:12" x14ac:dyDescent="0.2">
      <c r="A230" s="2" t="s">
        <v>203</v>
      </c>
      <c r="B230" s="2">
        <v>16</v>
      </c>
      <c r="C230" s="2">
        <v>2</v>
      </c>
      <c r="D230" s="2">
        <v>14</v>
      </c>
      <c r="E230" s="2">
        <v>0</v>
      </c>
      <c r="F230" s="2">
        <v>0</v>
      </c>
      <c r="G230" s="2">
        <v>0</v>
      </c>
      <c r="H230" s="2">
        <v>0</v>
      </c>
      <c r="K230" s="3">
        <v>335.18</v>
      </c>
      <c r="L230" s="2">
        <v>3056</v>
      </c>
    </row>
    <row r="231" spans="1:12" x14ac:dyDescent="0.2">
      <c r="A231" s="2" t="s">
        <v>195</v>
      </c>
      <c r="B231" s="2">
        <v>30</v>
      </c>
      <c r="C231" s="2">
        <v>14</v>
      </c>
      <c r="D231" s="2">
        <v>16</v>
      </c>
      <c r="E231" s="2">
        <v>0</v>
      </c>
      <c r="F231" s="2">
        <v>0</v>
      </c>
      <c r="G231" s="2">
        <v>0</v>
      </c>
      <c r="H231" s="2">
        <v>0</v>
      </c>
      <c r="K231" s="3">
        <v>592.75</v>
      </c>
      <c r="L231" s="2">
        <v>432</v>
      </c>
    </row>
    <row r="232" spans="1:12" x14ac:dyDescent="0.2">
      <c r="A232" s="2" t="s">
        <v>69</v>
      </c>
      <c r="B232" s="2">
        <v>118</v>
      </c>
      <c r="C232" s="2">
        <v>22</v>
      </c>
      <c r="D232" s="2">
        <v>95</v>
      </c>
      <c r="E232" s="2">
        <v>0</v>
      </c>
      <c r="F232" s="2">
        <v>0</v>
      </c>
      <c r="G232" s="2">
        <v>0</v>
      </c>
      <c r="H232" s="2">
        <v>0</v>
      </c>
      <c r="K232" s="3">
        <v>1019.7</v>
      </c>
      <c r="L232" s="2">
        <v>12633</v>
      </c>
    </row>
    <row r="233" spans="1:12" x14ac:dyDescent="0.2">
      <c r="A233" s="2" t="s">
        <v>437</v>
      </c>
      <c r="B233" s="2">
        <v>2</v>
      </c>
      <c r="C233" s="2">
        <v>2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K233" s="3">
        <v>39.96</v>
      </c>
      <c r="L233" s="2">
        <v>1286</v>
      </c>
    </row>
    <row r="234" spans="1:12" x14ac:dyDescent="0.2">
      <c r="A234" s="2" t="s">
        <v>77</v>
      </c>
      <c r="B234" s="2">
        <v>6</v>
      </c>
      <c r="C234" s="2">
        <v>6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K234" s="3">
        <v>62.88</v>
      </c>
      <c r="L234" s="2">
        <v>7007</v>
      </c>
    </row>
    <row r="235" spans="1:12" x14ac:dyDescent="0.2">
      <c r="A235" s="2" t="s">
        <v>108</v>
      </c>
      <c r="B235" s="2">
        <v>3</v>
      </c>
      <c r="C235" s="2">
        <v>3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K235" s="3">
        <v>35.94</v>
      </c>
      <c r="L235" s="2">
        <v>4175</v>
      </c>
    </row>
    <row r="236" spans="1:12" x14ac:dyDescent="0.2">
      <c r="A236" s="2" t="s">
        <v>261</v>
      </c>
      <c r="B236" s="2">
        <v>4</v>
      </c>
      <c r="C236" s="2">
        <v>1</v>
      </c>
      <c r="D236" s="2">
        <v>3</v>
      </c>
      <c r="E236" s="2">
        <v>0</v>
      </c>
      <c r="F236" s="2">
        <v>0</v>
      </c>
      <c r="G236" s="2">
        <v>0</v>
      </c>
      <c r="H236" s="2">
        <v>0</v>
      </c>
      <c r="K236" s="3">
        <v>74.83</v>
      </c>
      <c r="L236" s="2">
        <v>653</v>
      </c>
    </row>
    <row r="237" spans="1:12" x14ac:dyDescent="0.2">
      <c r="A237" s="2" t="s">
        <v>290</v>
      </c>
      <c r="B237" s="2">
        <v>1</v>
      </c>
      <c r="C237" s="2">
        <v>1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K237" s="3">
        <v>22.95</v>
      </c>
      <c r="L237" s="2">
        <v>435</v>
      </c>
    </row>
    <row r="238" spans="1:12" x14ac:dyDescent="0.2">
      <c r="A238" s="2" t="s">
        <v>438</v>
      </c>
      <c r="B238" s="2">
        <v>16</v>
      </c>
      <c r="C238" s="2">
        <v>7</v>
      </c>
      <c r="D238" s="2">
        <v>9</v>
      </c>
      <c r="E238" s="2">
        <v>0</v>
      </c>
      <c r="F238" s="2">
        <v>0</v>
      </c>
      <c r="G238" s="2">
        <v>0</v>
      </c>
      <c r="H238" s="2">
        <v>0</v>
      </c>
      <c r="K238" s="3">
        <v>399.2</v>
      </c>
      <c r="L238" s="2">
        <v>326</v>
      </c>
    </row>
    <row r="239" spans="1:12" x14ac:dyDescent="0.2">
      <c r="A239" s="2" t="s">
        <v>439</v>
      </c>
      <c r="B239" s="2">
        <v>9</v>
      </c>
      <c r="C239" s="2">
        <v>9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K239" s="3">
        <v>80.819999999999993</v>
      </c>
      <c r="L239" s="2">
        <v>2246</v>
      </c>
    </row>
    <row r="240" spans="1:12" x14ac:dyDescent="0.2">
      <c r="A240" s="2" t="s">
        <v>182</v>
      </c>
      <c r="B240" s="2">
        <v>14</v>
      </c>
      <c r="C240" s="2">
        <v>5</v>
      </c>
      <c r="D240" s="2">
        <v>9</v>
      </c>
      <c r="E240" s="2">
        <v>0</v>
      </c>
      <c r="F240" s="2">
        <v>0</v>
      </c>
      <c r="G240" s="2">
        <v>0</v>
      </c>
      <c r="H240" s="2">
        <v>0</v>
      </c>
      <c r="K240" s="3">
        <v>244.83</v>
      </c>
      <c r="L240" s="2">
        <v>3795</v>
      </c>
    </row>
    <row r="241" spans="1:12" x14ac:dyDescent="0.2">
      <c r="A241" s="2" t="s">
        <v>252</v>
      </c>
      <c r="B241" s="2">
        <v>71</v>
      </c>
      <c r="C241" s="2">
        <v>25</v>
      </c>
      <c r="D241" s="2">
        <v>46</v>
      </c>
      <c r="E241" s="2">
        <v>0</v>
      </c>
      <c r="F241" s="2">
        <v>0</v>
      </c>
      <c r="G241" s="2">
        <v>0</v>
      </c>
      <c r="H241" s="2">
        <v>0</v>
      </c>
      <c r="K241" s="3">
        <v>1557.69</v>
      </c>
      <c r="L241" s="2">
        <v>1545</v>
      </c>
    </row>
    <row r="242" spans="1:12" x14ac:dyDescent="0.2">
      <c r="A242" s="2" t="s">
        <v>222</v>
      </c>
      <c r="B242" s="2">
        <v>63</v>
      </c>
      <c r="C242" s="2">
        <v>24</v>
      </c>
      <c r="D242" s="2">
        <v>39</v>
      </c>
      <c r="E242" s="2">
        <v>0</v>
      </c>
      <c r="F242" s="2">
        <v>0</v>
      </c>
      <c r="G242" s="2">
        <v>0</v>
      </c>
      <c r="H242" s="2">
        <v>0</v>
      </c>
      <c r="K242" s="3">
        <v>1427.02</v>
      </c>
      <c r="L242" s="2">
        <v>1014</v>
      </c>
    </row>
    <row r="243" spans="1:12" x14ac:dyDescent="0.2">
      <c r="A243" s="2" t="s">
        <v>174</v>
      </c>
      <c r="B243" s="2">
        <v>63</v>
      </c>
      <c r="C243" s="2">
        <v>6</v>
      </c>
      <c r="D243" s="2">
        <v>57</v>
      </c>
      <c r="E243" s="2">
        <v>0</v>
      </c>
      <c r="F243" s="2">
        <v>0</v>
      </c>
      <c r="G243" s="2">
        <v>0</v>
      </c>
      <c r="H243" s="2">
        <v>0</v>
      </c>
      <c r="K243" s="3">
        <v>1104.9000000000001</v>
      </c>
      <c r="L243" s="2">
        <v>293</v>
      </c>
    </row>
    <row r="244" spans="1:12" x14ac:dyDescent="0.2">
      <c r="A244" s="2" t="s">
        <v>232</v>
      </c>
      <c r="B244" s="2">
        <v>19</v>
      </c>
      <c r="C244" s="2">
        <v>1</v>
      </c>
      <c r="D244" s="2">
        <v>18</v>
      </c>
      <c r="E244" s="2">
        <v>0</v>
      </c>
      <c r="F244" s="2">
        <v>0</v>
      </c>
      <c r="G244" s="2">
        <v>0</v>
      </c>
      <c r="H244" s="2">
        <v>0</v>
      </c>
      <c r="K244" s="3">
        <v>441.62</v>
      </c>
      <c r="L244" s="2">
        <v>115</v>
      </c>
    </row>
    <row r="245" spans="1:12" x14ac:dyDescent="0.2">
      <c r="A245" s="2" t="s">
        <v>279</v>
      </c>
      <c r="B245" s="2">
        <v>34</v>
      </c>
      <c r="C245" s="2">
        <v>8</v>
      </c>
      <c r="D245" s="2">
        <v>26</v>
      </c>
      <c r="E245" s="2">
        <v>0</v>
      </c>
      <c r="F245" s="2">
        <v>0</v>
      </c>
      <c r="G245" s="2">
        <v>0</v>
      </c>
      <c r="H245" s="2">
        <v>0</v>
      </c>
      <c r="K245" s="3">
        <v>1231.48</v>
      </c>
      <c r="L245" s="2">
        <v>574</v>
      </c>
    </row>
    <row r="246" spans="1:12" x14ac:dyDescent="0.2">
      <c r="A246" s="2" t="s">
        <v>107</v>
      </c>
      <c r="B246" s="2">
        <v>19</v>
      </c>
      <c r="C246" s="2">
        <v>1</v>
      </c>
      <c r="D246" s="2">
        <v>18</v>
      </c>
      <c r="E246" s="2">
        <v>0</v>
      </c>
      <c r="F246" s="2">
        <v>0</v>
      </c>
      <c r="G246" s="2">
        <v>0</v>
      </c>
      <c r="H246" s="2">
        <v>0</v>
      </c>
      <c r="K246" s="3">
        <v>227.62</v>
      </c>
      <c r="L246" s="2">
        <v>4360</v>
      </c>
    </row>
    <row r="247" spans="1:12" x14ac:dyDescent="0.2">
      <c r="A247" s="2" t="s">
        <v>62</v>
      </c>
      <c r="B247" s="2">
        <v>1</v>
      </c>
      <c r="C247" s="2">
        <v>1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K247" s="3">
        <v>7.98</v>
      </c>
      <c r="L247" s="2">
        <v>8720</v>
      </c>
    </row>
    <row r="248" spans="1:12" x14ac:dyDescent="0.2">
      <c r="A248" s="2" t="s">
        <v>115</v>
      </c>
      <c r="B248" s="2">
        <v>11</v>
      </c>
      <c r="C248" s="2">
        <v>2</v>
      </c>
      <c r="D248" s="2">
        <v>9</v>
      </c>
      <c r="E248" s="2">
        <v>0</v>
      </c>
      <c r="F248" s="2">
        <v>0</v>
      </c>
      <c r="G248" s="2">
        <v>0</v>
      </c>
      <c r="H248" s="2">
        <v>0</v>
      </c>
      <c r="K248" s="3">
        <v>131.78</v>
      </c>
      <c r="L248" s="2">
        <v>2180</v>
      </c>
    </row>
    <row r="249" spans="1:12" x14ac:dyDescent="0.2">
      <c r="A249" s="2" t="s">
        <v>189</v>
      </c>
      <c r="B249" s="2">
        <v>1</v>
      </c>
      <c r="C249" s="2">
        <v>1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K249" s="3">
        <v>17.98</v>
      </c>
      <c r="L249" s="2">
        <v>1090</v>
      </c>
    </row>
    <row r="250" spans="1:12" x14ac:dyDescent="0.2">
      <c r="A250" s="2" t="s">
        <v>190</v>
      </c>
      <c r="B250" s="2">
        <v>98</v>
      </c>
      <c r="C250" s="2">
        <v>27</v>
      </c>
      <c r="D250" s="2">
        <v>71</v>
      </c>
      <c r="E250" s="2">
        <v>0</v>
      </c>
      <c r="F250" s="2">
        <v>0</v>
      </c>
      <c r="G250" s="2">
        <v>0</v>
      </c>
      <c r="H250" s="2">
        <v>0</v>
      </c>
      <c r="K250" s="3">
        <v>1800.04</v>
      </c>
      <c r="L250" s="2">
        <v>1474</v>
      </c>
    </row>
    <row r="251" spans="1:12" x14ac:dyDescent="0.2">
      <c r="A251" s="2" t="s">
        <v>259</v>
      </c>
      <c r="B251" s="2">
        <v>52</v>
      </c>
      <c r="C251" s="2">
        <v>27</v>
      </c>
      <c r="D251" s="2">
        <v>25</v>
      </c>
      <c r="E251" s="2">
        <v>0</v>
      </c>
      <c r="F251" s="2">
        <v>0</v>
      </c>
      <c r="G251" s="2">
        <v>0</v>
      </c>
      <c r="H251" s="2">
        <v>0</v>
      </c>
      <c r="K251" s="3">
        <v>754.46</v>
      </c>
      <c r="L251" s="2">
        <v>870</v>
      </c>
    </row>
    <row r="252" spans="1:12" x14ac:dyDescent="0.2">
      <c r="A252" s="2" t="s">
        <v>228</v>
      </c>
      <c r="B252" s="2">
        <v>28</v>
      </c>
      <c r="C252" s="2">
        <v>8</v>
      </c>
      <c r="D252" s="2">
        <v>20</v>
      </c>
      <c r="E252" s="2">
        <v>0</v>
      </c>
      <c r="F252" s="2">
        <v>0</v>
      </c>
      <c r="G252" s="2">
        <v>0</v>
      </c>
      <c r="H252" s="2">
        <v>0</v>
      </c>
      <c r="K252" s="3">
        <v>617.46</v>
      </c>
      <c r="L252" s="2">
        <v>73</v>
      </c>
    </row>
    <row r="253" spans="1:12" x14ac:dyDescent="0.2">
      <c r="A253" s="2" t="s">
        <v>258</v>
      </c>
      <c r="B253" s="2">
        <v>4</v>
      </c>
      <c r="C253" s="2">
        <v>4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K253" s="3">
        <v>119.92</v>
      </c>
      <c r="L253" s="2">
        <v>861</v>
      </c>
    </row>
    <row r="254" spans="1:12" x14ac:dyDescent="0.2">
      <c r="A254" s="2" t="s">
        <v>147</v>
      </c>
      <c r="B254" s="2">
        <v>8</v>
      </c>
      <c r="C254" s="2">
        <v>0</v>
      </c>
      <c r="D254" s="2">
        <v>8</v>
      </c>
      <c r="E254" s="2">
        <v>0</v>
      </c>
      <c r="F254" s="2">
        <v>0</v>
      </c>
      <c r="G254" s="2">
        <v>0</v>
      </c>
      <c r="H254" s="2">
        <v>0</v>
      </c>
      <c r="K254" s="3">
        <v>111.84</v>
      </c>
      <c r="L254" s="2">
        <v>3444</v>
      </c>
    </row>
    <row r="255" spans="1:12" x14ac:dyDescent="0.2">
      <c r="A255" s="2" t="s">
        <v>442</v>
      </c>
      <c r="B255" s="2">
        <v>37</v>
      </c>
      <c r="C255" s="2">
        <v>9</v>
      </c>
      <c r="D255" s="2">
        <v>28</v>
      </c>
      <c r="E255" s="2">
        <v>0</v>
      </c>
      <c r="F255" s="2">
        <v>0</v>
      </c>
      <c r="G255" s="2">
        <v>0</v>
      </c>
      <c r="H255" s="2">
        <v>0</v>
      </c>
      <c r="K255" s="3">
        <v>740.53</v>
      </c>
      <c r="L255" s="2">
        <v>1276</v>
      </c>
    </row>
    <row r="256" spans="1:12" x14ac:dyDescent="0.2">
      <c r="A256" s="2" t="s">
        <v>255</v>
      </c>
      <c r="B256" s="2">
        <v>22</v>
      </c>
      <c r="C256" s="2">
        <v>2</v>
      </c>
      <c r="D256" s="2">
        <v>20</v>
      </c>
      <c r="E256" s="2">
        <v>0</v>
      </c>
      <c r="F256" s="2">
        <v>0</v>
      </c>
      <c r="G256" s="2">
        <v>0</v>
      </c>
      <c r="H256" s="2">
        <v>0</v>
      </c>
      <c r="K256" s="3">
        <v>634.55999999999995</v>
      </c>
      <c r="L256" s="2">
        <v>750</v>
      </c>
    </row>
    <row r="257" spans="1:12" x14ac:dyDescent="0.2">
      <c r="A257" s="2" t="s">
        <v>246</v>
      </c>
      <c r="B257" s="2">
        <v>20</v>
      </c>
      <c r="C257" s="2">
        <v>14</v>
      </c>
      <c r="D257" s="2">
        <v>6</v>
      </c>
      <c r="E257" s="2">
        <v>0</v>
      </c>
      <c r="F257" s="2">
        <v>0</v>
      </c>
      <c r="G257" s="2">
        <v>0</v>
      </c>
      <c r="H257" s="2">
        <v>0</v>
      </c>
      <c r="K257" s="3">
        <v>518.79</v>
      </c>
      <c r="L257" s="2">
        <v>1455</v>
      </c>
    </row>
    <row r="258" spans="1:12" x14ac:dyDescent="0.2">
      <c r="A258" s="2" t="s">
        <v>301</v>
      </c>
      <c r="B258" s="2">
        <v>51</v>
      </c>
      <c r="C258" s="2">
        <v>31</v>
      </c>
      <c r="D258" s="2">
        <v>20</v>
      </c>
      <c r="E258" s="2">
        <v>0</v>
      </c>
      <c r="F258" s="2">
        <v>0</v>
      </c>
      <c r="G258" s="2">
        <v>0</v>
      </c>
      <c r="H258" s="2">
        <v>0</v>
      </c>
      <c r="K258" s="3">
        <v>3313.98</v>
      </c>
      <c r="L258" s="2">
        <v>706</v>
      </c>
    </row>
    <row r="259" spans="1:12" x14ac:dyDescent="0.2">
      <c r="A259" s="2" t="s">
        <v>443</v>
      </c>
      <c r="B259" s="2">
        <v>1</v>
      </c>
      <c r="C259" s="2">
        <v>1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K259" s="3">
        <v>29.98</v>
      </c>
      <c r="L259" s="2">
        <v>474</v>
      </c>
    </row>
    <row r="260" spans="1:12" x14ac:dyDescent="0.2">
      <c r="A260" s="2" t="s">
        <v>293</v>
      </c>
      <c r="B260" s="2">
        <v>6</v>
      </c>
      <c r="C260" s="2">
        <v>6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K260" s="3">
        <v>375.38</v>
      </c>
      <c r="L260" s="2">
        <v>178</v>
      </c>
    </row>
    <row r="261" spans="1:12" x14ac:dyDescent="0.2">
      <c r="A261" s="2" t="s">
        <v>183</v>
      </c>
      <c r="B261" s="2">
        <v>200</v>
      </c>
      <c r="C261" s="2">
        <v>15</v>
      </c>
      <c r="D261" s="2">
        <v>185</v>
      </c>
      <c r="E261" s="2">
        <v>0</v>
      </c>
      <c r="F261" s="2">
        <v>0</v>
      </c>
      <c r="G261" s="2">
        <v>0</v>
      </c>
      <c r="H261" s="2">
        <v>0</v>
      </c>
      <c r="K261" s="3">
        <v>3560.12</v>
      </c>
      <c r="L261" s="2">
        <v>1346</v>
      </c>
    </row>
    <row r="262" spans="1:12" x14ac:dyDescent="0.2">
      <c r="A262" s="2" t="s">
        <v>219</v>
      </c>
      <c r="B262" s="2">
        <v>73</v>
      </c>
      <c r="C262" s="2">
        <v>12</v>
      </c>
      <c r="D262" s="2">
        <v>61</v>
      </c>
      <c r="E262" s="2">
        <v>0</v>
      </c>
      <c r="F262" s="2">
        <v>0</v>
      </c>
      <c r="G262" s="2">
        <v>0</v>
      </c>
      <c r="H262" s="2">
        <v>0</v>
      </c>
      <c r="K262" s="3">
        <v>1622.54</v>
      </c>
      <c r="L262" s="2">
        <v>993</v>
      </c>
    </row>
    <row r="263" spans="1:12" x14ac:dyDescent="0.2">
      <c r="A263" s="2" t="s">
        <v>196</v>
      </c>
      <c r="B263" s="2">
        <v>53</v>
      </c>
      <c r="C263" s="2">
        <v>11</v>
      </c>
      <c r="D263" s="2">
        <v>42</v>
      </c>
      <c r="E263" s="2">
        <v>0</v>
      </c>
      <c r="F263" s="2">
        <v>0</v>
      </c>
      <c r="G263" s="2">
        <v>0</v>
      </c>
      <c r="H263" s="2">
        <v>0</v>
      </c>
      <c r="K263" s="3">
        <v>1058.94</v>
      </c>
      <c r="L263" s="2">
        <v>0</v>
      </c>
    </row>
    <row r="264" spans="1:12" x14ac:dyDescent="0.2">
      <c r="A264" s="2" t="s">
        <v>285</v>
      </c>
      <c r="B264" s="2">
        <v>3</v>
      </c>
      <c r="C264" s="2">
        <v>3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K264" s="3">
        <v>101.94</v>
      </c>
      <c r="L264" s="2">
        <v>391</v>
      </c>
    </row>
    <row r="265" spans="1:12" x14ac:dyDescent="0.2">
      <c r="A265" s="2" t="s">
        <v>271</v>
      </c>
      <c r="B265" s="2">
        <v>16</v>
      </c>
      <c r="C265" s="2">
        <v>2</v>
      </c>
      <c r="D265" s="2">
        <v>14</v>
      </c>
      <c r="E265" s="2">
        <v>0</v>
      </c>
      <c r="F265" s="2">
        <v>0</v>
      </c>
      <c r="G265" s="2">
        <v>0</v>
      </c>
      <c r="H265" s="2">
        <v>0</v>
      </c>
      <c r="K265" s="3">
        <v>524.70000000000005</v>
      </c>
      <c r="L265" s="2">
        <v>470</v>
      </c>
    </row>
    <row r="266" spans="1:12" x14ac:dyDescent="0.2">
      <c r="A266" s="2" t="s">
        <v>263</v>
      </c>
      <c r="B266" s="2">
        <v>3</v>
      </c>
      <c r="C266" s="2">
        <v>0</v>
      </c>
      <c r="D266" s="2">
        <v>3</v>
      </c>
      <c r="E266" s="2">
        <v>0</v>
      </c>
      <c r="F266" s="2">
        <v>0</v>
      </c>
      <c r="G266" s="2">
        <v>0</v>
      </c>
      <c r="H266" s="2">
        <v>0</v>
      </c>
      <c r="K266" s="3">
        <v>92.94</v>
      </c>
      <c r="L266" s="2">
        <v>1202</v>
      </c>
    </row>
    <row r="267" spans="1:12" x14ac:dyDescent="0.2">
      <c r="A267" s="2" t="s">
        <v>254</v>
      </c>
      <c r="B267" s="2">
        <v>46</v>
      </c>
      <c r="C267" s="2">
        <v>11</v>
      </c>
      <c r="D267" s="2">
        <v>35</v>
      </c>
      <c r="E267" s="2">
        <v>0</v>
      </c>
      <c r="F267" s="2">
        <v>0</v>
      </c>
      <c r="G267" s="2">
        <v>0</v>
      </c>
      <c r="H267" s="2">
        <v>0</v>
      </c>
      <c r="K267" s="3">
        <v>1303.73</v>
      </c>
      <c r="L267" s="2">
        <v>920</v>
      </c>
    </row>
    <row r="268" spans="1:12" x14ac:dyDescent="0.2">
      <c r="A268" s="2" t="s">
        <v>239</v>
      </c>
      <c r="B268" s="2">
        <v>6</v>
      </c>
      <c r="C268" s="2">
        <v>1</v>
      </c>
      <c r="D268" s="2">
        <v>5</v>
      </c>
      <c r="E268" s="2">
        <v>0</v>
      </c>
      <c r="F268" s="2">
        <v>0</v>
      </c>
      <c r="G268" s="2">
        <v>0</v>
      </c>
      <c r="H268" s="2">
        <v>0</v>
      </c>
      <c r="K268" s="3">
        <v>149.88</v>
      </c>
      <c r="L268" s="2">
        <v>363</v>
      </c>
    </row>
    <row r="269" spans="1:12" x14ac:dyDescent="0.2">
      <c r="A269" s="2" t="s">
        <v>253</v>
      </c>
      <c r="B269" s="2">
        <v>35</v>
      </c>
      <c r="C269" s="2">
        <v>3</v>
      </c>
      <c r="D269" s="2">
        <v>32</v>
      </c>
      <c r="E269" s="2">
        <v>0</v>
      </c>
      <c r="F269" s="2">
        <v>0</v>
      </c>
      <c r="G269" s="2">
        <v>0</v>
      </c>
      <c r="H269" s="2">
        <v>0</v>
      </c>
      <c r="K269" s="3">
        <v>1014.01</v>
      </c>
      <c r="L269" s="2">
        <v>904</v>
      </c>
    </row>
    <row r="270" spans="1:12" x14ac:dyDescent="0.2">
      <c r="A270" s="2" t="s">
        <v>216</v>
      </c>
      <c r="B270" s="2">
        <v>21</v>
      </c>
      <c r="C270" s="2">
        <v>6</v>
      </c>
      <c r="D270" s="2">
        <v>15</v>
      </c>
      <c r="E270" s="2">
        <v>0</v>
      </c>
      <c r="F270" s="2">
        <v>0</v>
      </c>
      <c r="G270" s="2">
        <v>0</v>
      </c>
      <c r="H270" s="2">
        <v>0</v>
      </c>
      <c r="K270" s="3">
        <v>443.23</v>
      </c>
      <c r="L270" s="2">
        <v>69</v>
      </c>
    </row>
    <row r="271" spans="1:12" x14ac:dyDescent="0.2">
      <c r="A271" s="2" t="s">
        <v>153</v>
      </c>
      <c r="B271" s="2">
        <v>4</v>
      </c>
      <c r="C271" s="2">
        <v>4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K271" s="3">
        <v>34.33</v>
      </c>
      <c r="L271" s="2">
        <v>6268</v>
      </c>
    </row>
    <row r="272" spans="1:12" x14ac:dyDescent="0.2">
      <c r="A272" s="2" t="s">
        <v>444</v>
      </c>
      <c r="B272" s="2">
        <v>5</v>
      </c>
      <c r="C272" s="2">
        <v>5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K272" s="3">
        <v>39.85</v>
      </c>
      <c r="L272" s="2">
        <v>6065</v>
      </c>
    </row>
    <row r="273" spans="1:12" x14ac:dyDescent="0.2">
      <c r="A273" s="2" t="s">
        <v>250</v>
      </c>
      <c r="B273" s="2">
        <v>19</v>
      </c>
      <c r="C273" s="2">
        <v>6</v>
      </c>
      <c r="D273" s="2">
        <v>13</v>
      </c>
      <c r="E273" s="2">
        <v>0</v>
      </c>
      <c r="F273" s="2">
        <v>0</v>
      </c>
      <c r="G273" s="2">
        <v>0</v>
      </c>
      <c r="H273" s="2">
        <v>0</v>
      </c>
      <c r="K273" s="3">
        <v>519.62</v>
      </c>
      <c r="L273" s="2">
        <v>1828</v>
      </c>
    </row>
    <row r="274" spans="1:12" x14ac:dyDescent="0.2">
      <c r="A274" s="2" t="s">
        <v>445</v>
      </c>
      <c r="B274" s="2">
        <v>3</v>
      </c>
      <c r="C274" s="2">
        <v>3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K274" s="3">
        <v>49.1</v>
      </c>
      <c r="L274" s="2">
        <v>2190</v>
      </c>
    </row>
    <row r="275" spans="1:12" x14ac:dyDescent="0.2">
      <c r="A275" s="2" t="s">
        <v>234</v>
      </c>
      <c r="B275" s="2">
        <v>101</v>
      </c>
      <c r="C275" s="2">
        <v>17</v>
      </c>
      <c r="D275" s="2">
        <v>84</v>
      </c>
      <c r="E275" s="2">
        <v>0</v>
      </c>
      <c r="F275" s="2">
        <v>0</v>
      </c>
      <c r="G275" s="2">
        <v>0</v>
      </c>
      <c r="H275" s="2">
        <v>0</v>
      </c>
      <c r="I275" s="5"/>
      <c r="K275" s="3">
        <v>2416.98</v>
      </c>
      <c r="L275" s="2">
        <v>136</v>
      </c>
    </row>
    <row r="276" spans="1:12" x14ac:dyDescent="0.2">
      <c r="A276" s="2" t="s">
        <v>299</v>
      </c>
      <c r="B276" s="2">
        <v>8</v>
      </c>
      <c r="C276" s="2">
        <v>8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K276" s="3">
        <v>435.84</v>
      </c>
      <c r="L276" s="2">
        <v>488</v>
      </c>
    </row>
    <row r="277" spans="1:12" x14ac:dyDescent="0.2">
      <c r="A277" s="2" t="s">
        <v>306</v>
      </c>
      <c r="B277" s="2">
        <v>3</v>
      </c>
      <c r="C277" s="2">
        <v>3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K277" s="3">
        <v>272.94</v>
      </c>
      <c r="L277" s="2">
        <v>244</v>
      </c>
    </row>
    <row r="278" spans="1:12" x14ac:dyDescent="0.2">
      <c r="A278" s="2" t="s">
        <v>289</v>
      </c>
      <c r="B278" s="2">
        <v>1</v>
      </c>
      <c r="C278" s="2">
        <v>1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K278" s="3">
        <v>46.98</v>
      </c>
      <c r="L278" s="2">
        <v>125</v>
      </c>
    </row>
    <row r="279" spans="1:12" x14ac:dyDescent="0.2">
      <c r="A279" s="2" t="s">
        <v>230</v>
      </c>
      <c r="B279" s="2">
        <v>8</v>
      </c>
      <c r="C279" s="2">
        <v>0</v>
      </c>
      <c r="D279" s="2">
        <v>8</v>
      </c>
      <c r="E279" s="2">
        <v>0</v>
      </c>
      <c r="F279" s="2">
        <v>0</v>
      </c>
      <c r="G279" s="2">
        <v>0</v>
      </c>
      <c r="H279" s="2">
        <v>0</v>
      </c>
      <c r="K279" s="3">
        <v>183.84</v>
      </c>
      <c r="L279" s="2">
        <v>3730</v>
      </c>
    </row>
    <row r="280" spans="1:12" x14ac:dyDescent="0.2">
      <c r="A280" s="2" t="s">
        <v>129</v>
      </c>
      <c r="B280" s="2">
        <v>15</v>
      </c>
      <c r="C280" s="2">
        <v>7</v>
      </c>
      <c r="D280" s="2">
        <v>7</v>
      </c>
      <c r="E280" s="2">
        <v>1</v>
      </c>
      <c r="F280" s="2">
        <v>0</v>
      </c>
      <c r="G280" s="2">
        <v>0</v>
      </c>
      <c r="H280" s="2">
        <v>0</v>
      </c>
      <c r="K280" s="3">
        <v>193.07</v>
      </c>
      <c r="L280" s="2">
        <v>1591</v>
      </c>
    </row>
    <row r="281" spans="1:12" x14ac:dyDescent="0.2">
      <c r="A281" s="2" t="s">
        <v>221</v>
      </c>
      <c r="B281" s="2">
        <v>9</v>
      </c>
      <c r="C281" s="2">
        <v>2</v>
      </c>
      <c r="D281" s="2">
        <v>7</v>
      </c>
      <c r="E281" s="2">
        <v>0</v>
      </c>
      <c r="F281" s="2">
        <v>0</v>
      </c>
      <c r="G281" s="2">
        <v>0</v>
      </c>
      <c r="H281" s="2">
        <v>0</v>
      </c>
      <c r="K281" s="3">
        <v>197.82</v>
      </c>
      <c r="L281" s="2">
        <v>952</v>
      </c>
    </row>
    <row r="282" spans="1:12" x14ac:dyDescent="0.2">
      <c r="A282" s="2" t="s">
        <v>282</v>
      </c>
      <c r="B282" s="2">
        <v>1</v>
      </c>
      <c r="C282" s="2">
        <v>1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K282" s="3">
        <v>38.979999999999997</v>
      </c>
      <c r="L282" s="2">
        <v>1007</v>
      </c>
    </row>
    <row r="283" spans="1:12" x14ac:dyDescent="0.2">
      <c r="A283" s="2" t="s">
        <v>168</v>
      </c>
      <c r="B283" s="2">
        <v>13</v>
      </c>
      <c r="C283" s="2">
        <v>13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K283" s="3">
        <v>207.74</v>
      </c>
      <c r="L283" s="2">
        <v>2347</v>
      </c>
    </row>
    <row r="284" spans="1:12" x14ac:dyDescent="0.2">
      <c r="A284" s="2" t="s">
        <v>213</v>
      </c>
      <c r="B284" s="2">
        <v>21</v>
      </c>
      <c r="C284" s="2">
        <v>6</v>
      </c>
      <c r="D284" s="2">
        <v>11</v>
      </c>
      <c r="E284" s="2">
        <v>4</v>
      </c>
      <c r="F284" s="2">
        <v>0</v>
      </c>
      <c r="G284" s="2">
        <v>0</v>
      </c>
      <c r="H284" s="2">
        <v>0</v>
      </c>
      <c r="K284" s="3">
        <v>455.1</v>
      </c>
      <c r="L284" s="2">
        <v>1565</v>
      </c>
    </row>
    <row r="285" spans="1:12" x14ac:dyDescent="0.2">
      <c r="A285" s="2" t="s">
        <v>449</v>
      </c>
      <c r="B285" s="2">
        <v>1</v>
      </c>
      <c r="C285" s="2">
        <v>1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K285" s="3">
        <v>10.98</v>
      </c>
      <c r="L285" s="2">
        <v>6316</v>
      </c>
    </row>
    <row r="286" spans="1:12" x14ac:dyDescent="0.2">
      <c r="A286" s="2" t="s">
        <v>450</v>
      </c>
      <c r="B286" s="2">
        <v>2</v>
      </c>
      <c r="C286" s="2">
        <v>0</v>
      </c>
      <c r="D286" s="2">
        <v>2</v>
      </c>
      <c r="E286" s="2">
        <v>0</v>
      </c>
      <c r="F286" s="2">
        <v>0</v>
      </c>
      <c r="G286" s="2">
        <v>0</v>
      </c>
      <c r="H286" s="2">
        <v>0</v>
      </c>
      <c r="K286" s="3">
        <v>41.96</v>
      </c>
      <c r="L286" s="2">
        <v>845</v>
      </c>
    </row>
    <row r="287" spans="1:12" x14ac:dyDescent="0.2">
      <c r="A287" s="2" t="s">
        <v>451</v>
      </c>
      <c r="B287" s="2">
        <v>7</v>
      </c>
      <c r="C287" s="2">
        <v>5</v>
      </c>
      <c r="D287" s="2">
        <v>2</v>
      </c>
      <c r="E287" s="2">
        <v>0</v>
      </c>
      <c r="F287" s="2">
        <v>0</v>
      </c>
      <c r="G287" s="2">
        <v>0</v>
      </c>
      <c r="H287" s="2">
        <v>0</v>
      </c>
      <c r="K287" s="3">
        <v>80.36</v>
      </c>
      <c r="L287" s="2">
        <v>865</v>
      </c>
    </row>
    <row r="288" spans="1:12" x14ac:dyDescent="0.2">
      <c r="A288" s="2" t="s">
        <v>452</v>
      </c>
      <c r="B288" s="2">
        <v>3</v>
      </c>
      <c r="C288" s="2">
        <v>0</v>
      </c>
      <c r="D288" s="2">
        <v>3</v>
      </c>
      <c r="E288" s="2">
        <v>0</v>
      </c>
      <c r="F288" s="2">
        <v>0</v>
      </c>
      <c r="G288" s="2">
        <v>0</v>
      </c>
      <c r="H288" s="2">
        <v>0</v>
      </c>
      <c r="K288" s="3">
        <v>110.94</v>
      </c>
      <c r="L288" s="2">
        <v>2844</v>
      </c>
    </row>
    <row r="289" spans="1:12" x14ac:dyDescent="0.2">
      <c r="A289" s="2" t="s">
        <v>307</v>
      </c>
      <c r="B289" s="2">
        <v>5</v>
      </c>
      <c r="C289" s="2">
        <v>0</v>
      </c>
      <c r="D289" s="2">
        <v>5</v>
      </c>
      <c r="E289" s="2">
        <v>0</v>
      </c>
      <c r="F289" s="2">
        <v>0</v>
      </c>
      <c r="G289" s="2">
        <v>0</v>
      </c>
      <c r="H289" s="2">
        <v>0</v>
      </c>
      <c r="K289" s="3">
        <v>324.89999999999998</v>
      </c>
      <c r="L289" s="2">
        <v>1422</v>
      </c>
    </row>
    <row r="290" spans="1:12" x14ac:dyDescent="0.2">
      <c r="A290" s="2" t="s">
        <v>141</v>
      </c>
      <c r="B290" s="2">
        <v>112</v>
      </c>
      <c r="C290" s="2">
        <v>6</v>
      </c>
      <c r="D290" s="2">
        <v>105</v>
      </c>
      <c r="E290" s="2">
        <v>1</v>
      </c>
      <c r="F290" s="2">
        <v>0</v>
      </c>
      <c r="G290" s="2">
        <v>0</v>
      </c>
      <c r="H290" s="2">
        <v>0</v>
      </c>
      <c r="K290" s="3">
        <v>1125.0999999999999</v>
      </c>
      <c r="L290" s="2">
        <v>9685</v>
      </c>
    </row>
    <row r="291" spans="1:12" x14ac:dyDescent="0.2">
      <c r="A291" s="2" t="s">
        <v>160</v>
      </c>
      <c r="B291" s="2">
        <v>17</v>
      </c>
      <c r="C291" s="2">
        <v>5</v>
      </c>
      <c r="D291" s="2">
        <v>11</v>
      </c>
      <c r="E291" s="2">
        <v>1</v>
      </c>
      <c r="F291" s="2">
        <v>0</v>
      </c>
      <c r="G291" s="2">
        <v>0</v>
      </c>
      <c r="H291" s="2">
        <v>0</v>
      </c>
      <c r="K291" s="3">
        <v>222.42</v>
      </c>
      <c r="L291" s="2">
        <v>6457</v>
      </c>
    </row>
    <row r="292" spans="1:12" x14ac:dyDescent="0.2">
      <c r="A292" s="2" t="s">
        <v>193</v>
      </c>
      <c r="B292" s="2">
        <v>39</v>
      </c>
      <c r="C292" s="2">
        <v>8</v>
      </c>
      <c r="D292" s="2">
        <v>28</v>
      </c>
      <c r="E292" s="2">
        <v>3</v>
      </c>
      <c r="F292" s="2">
        <v>0</v>
      </c>
      <c r="G292" s="2">
        <v>0</v>
      </c>
      <c r="H292" s="2">
        <v>0</v>
      </c>
      <c r="K292" s="3">
        <v>595.42999999999995</v>
      </c>
      <c r="L292" s="2">
        <v>4842</v>
      </c>
    </row>
    <row r="293" spans="1:12" x14ac:dyDescent="0.2">
      <c r="A293" s="2" t="s">
        <v>201</v>
      </c>
      <c r="B293" s="2">
        <v>2</v>
      </c>
      <c r="C293" s="2">
        <v>2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K293" s="3">
        <v>33.96</v>
      </c>
      <c r="L293" s="2">
        <v>3874</v>
      </c>
    </row>
    <row r="294" spans="1:12" x14ac:dyDescent="0.2">
      <c r="A294" s="2" t="s">
        <v>226</v>
      </c>
      <c r="B294" s="2">
        <v>16</v>
      </c>
      <c r="C294" s="2">
        <v>8</v>
      </c>
      <c r="D294" s="2">
        <v>8</v>
      </c>
      <c r="E294" s="2">
        <v>0</v>
      </c>
      <c r="F294" s="2">
        <v>0</v>
      </c>
      <c r="G294" s="2">
        <v>0</v>
      </c>
      <c r="H294" s="2">
        <v>0</v>
      </c>
      <c r="K294" s="3">
        <v>317.68</v>
      </c>
      <c r="L294" s="2">
        <v>3228</v>
      </c>
    </row>
    <row r="295" spans="1:12" x14ac:dyDescent="0.2">
      <c r="A295" s="2" t="s">
        <v>264</v>
      </c>
      <c r="B295" s="2">
        <v>5</v>
      </c>
      <c r="C295" s="2">
        <v>5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K295" s="3">
        <v>129.9</v>
      </c>
      <c r="L295" s="2">
        <v>2421</v>
      </c>
    </row>
    <row r="296" spans="1:12" x14ac:dyDescent="0.2">
      <c r="A296" s="2" t="s">
        <v>454</v>
      </c>
      <c r="B296" s="2">
        <v>1</v>
      </c>
      <c r="C296" s="2">
        <v>1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K296" s="3">
        <v>31.98</v>
      </c>
      <c r="L296" s="2">
        <v>1614</v>
      </c>
    </row>
    <row r="297" spans="1:12" x14ac:dyDescent="0.2">
      <c r="A297" s="2" t="s">
        <v>460</v>
      </c>
      <c r="B297" s="2">
        <v>1</v>
      </c>
      <c r="C297" s="2">
        <v>0</v>
      </c>
      <c r="D297" s="2">
        <v>1</v>
      </c>
      <c r="E297" s="2">
        <v>0</v>
      </c>
      <c r="F297" s="2">
        <v>0</v>
      </c>
      <c r="G297" s="2">
        <v>0</v>
      </c>
      <c r="H297" s="2">
        <v>0</v>
      </c>
      <c r="K297" s="3">
        <v>10.98</v>
      </c>
      <c r="L297" s="2">
        <v>0</v>
      </c>
    </row>
    <row r="298" spans="1:12" x14ac:dyDescent="0.2">
      <c r="A298" s="2" t="s">
        <v>243</v>
      </c>
      <c r="B298" s="2">
        <v>17</v>
      </c>
      <c r="C298" s="2">
        <v>5</v>
      </c>
      <c r="D298" s="2">
        <v>12</v>
      </c>
      <c r="E298" s="2">
        <v>0</v>
      </c>
      <c r="F298" s="2">
        <v>0</v>
      </c>
      <c r="G298" s="2">
        <v>0</v>
      </c>
      <c r="H298" s="2">
        <v>0</v>
      </c>
      <c r="K298" s="3">
        <v>419.54</v>
      </c>
      <c r="L298" s="2">
        <v>3901</v>
      </c>
    </row>
    <row r="299" spans="1:12" x14ac:dyDescent="0.2">
      <c r="A299" s="2" t="s">
        <v>461</v>
      </c>
      <c r="B299" s="2">
        <v>2</v>
      </c>
      <c r="C299" s="2">
        <v>2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K299" s="3">
        <v>81.96</v>
      </c>
      <c r="L299" s="2">
        <v>1560</v>
      </c>
    </row>
    <row r="300" spans="1:12" x14ac:dyDescent="0.2">
      <c r="A300" s="2" t="s">
        <v>35</v>
      </c>
      <c r="B300" s="2">
        <v>3</v>
      </c>
      <c r="C300" s="2">
        <v>3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K300" s="3">
        <v>16.559999999999999</v>
      </c>
      <c r="L300" s="2">
        <v>38416</v>
      </c>
    </row>
    <row r="301" spans="1:12" x14ac:dyDescent="0.2">
      <c r="A301" s="2" t="s">
        <v>469</v>
      </c>
      <c r="B301" s="2">
        <v>3</v>
      </c>
      <c r="C301" s="2">
        <v>3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K301" s="3">
        <v>17.940000000000001</v>
      </c>
      <c r="L301" s="2">
        <v>28812</v>
      </c>
    </row>
    <row r="302" spans="1:12" x14ac:dyDescent="0.2">
      <c r="A302" s="2" t="s">
        <v>57</v>
      </c>
      <c r="B302" s="2">
        <v>6</v>
      </c>
      <c r="C302" s="2">
        <v>6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K302" s="3">
        <v>42.33</v>
      </c>
      <c r="L302" s="2">
        <v>23050</v>
      </c>
    </row>
    <row r="303" spans="1:12" x14ac:dyDescent="0.2">
      <c r="A303" s="2" t="s">
        <v>47</v>
      </c>
      <c r="B303" s="2">
        <v>2</v>
      </c>
      <c r="C303" s="2">
        <v>2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K303" s="3">
        <v>13.96</v>
      </c>
      <c r="L303" s="2">
        <v>11525</v>
      </c>
    </row>
    <row r="304" spans="1:12" x14ac:dyDescent="0.2">
      <c r="A304" s="2" t="s">
        <v>103</v>
      </c>
      <c r="B304" s="2">
        <v>2</v>
      </c>
      <c r="C304" s="2">
        <v>2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K304" s="3">
        <v>21.96</v>
      </c>
      <c r="L304" s="2">
        <v>2305</v>
      </c>
    </row>
    <row r="305" spans="1:12" x14ac:dyDescent="0.2">
      <c r="A305" s="2" t="s">
        <v>106</v>
      </c>
      <c r="B305" s="2">
        <v>1</v>
      </c>
      <c r="C305" s="2">
        <v>1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K305" s="3">
        <v>10.98</v>
      </c>
      <c r="L305" s="2">
        <v>1714</v>
      </c>
    </row>
    <row r="306" spans="1:12" x14ac:dyDescent="0.2">
      <c r="A306" s="2" t="s">
        <v>477</v>
      </c>
      <c r="B306" s="2">
        <v>1</v>
      </c>
      <c r="C306" s="2">
        <v>1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K306" s="3">
        <v>12.98</v>
      </c>
      <c r="L306" s="2">
        <v>1371</v>
      </c>
    </row>
    <row r="307" spans="1:12" x14ac:dyDescent="0.2">
      <c r="A307" s="2" t="s">
        <v>479</v>
      </c>
      <c r="B307" s="2">
        <v>1</v>
      </c>
      <c r="C307" s="2">
        <v>1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K307" s="3">
        <v>40.98</v>
      </c>
      <c r="L307" s="2">
        <v>171</v>
      </c>
    </row>
    <row r="308" spans="1:12" x14ac:dyDescent="0.2">
      <c r="A308" s="2" t="s">
        <v>291</v>
      </c>
      <c r="B308" s="2">
        <v>2</v>
      </c>
      <c r="C308" s="2">
        <v>2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K308" s="3">
        <v>91.96</v>
      </c>
      <c r="L308" s="2">
        <v>137</v>
      </c>
    </row>
    <row r="309" spans="1:12" x14ac:dyDescent="0.2">
      <c r="A309" s="2" t="s">
        <v>139</v>
      </c>
      <c r="B309" s="2">
        <v>20</v>
      </c>
      <c r="C309" s="2">
        <v>10</v>
      </c>
      <c r="D309" s="2">
        <v>2</v>
      </c>
      <c r="E309" s="2">
        <v>8</v>
      </c>
      <c r="F309" s="2">
        <v>0</v>
      </c>
      <c r="G309" s="2">
        <v>0</v>
      </c>
      <c r="H309" s="2">
        <v>0</v>
      </c>
      <c r="K309" s="3">
        <v>262.38</v>
      </c>
      <c r="L309" s="2">
        <v>1167</v>
      </c>
    </row>
    <row r="310" spans="1:12" x14ac:dyDescent="0.2">
      <c r="A310" s="2" t="s">
        <v>480</v>
      </c>
      <c r="B310" s="2">
        <v>3</v>
      </c>
      <c r="C310" s="2">
        <v>3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K310" s="3">
        <v>50.94</v>
      </c>
      <c r="L310" s="2">
        <v>583</v>
      </c>
    </row>
    <row r="311" spans="1:12" x14ac:dyDescent="0.2">
      <c r="A311" s="2" t="s">
        <v>482</v>
      </c>
      <c r="B311" s="2">
        <v>4</v>
      </c>
      <c r="C311" s="2">
        <v>4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K311" s="3">
        <v>38.92</v>
      </c>
      <c r="L311" s="2">
        <v>16917</v>
      </c>
    </row>
    <row r="312" spans="1:12" x14ac:dyDescent="0.2">
      <c r="A312" s="2" t="s">
        <v>110</v>
      </c>
      <c r="B312" s="2">
        <v>42</v>
      </c>
      <c r="C312" s="2">
        <v>22</v>
      </c>
      <c r="D312" s="2">
        <v>20</v>
      </c>
      <c r="E312" s="2">
        <v>0</v>
      </c>
      <c r="F312" s="2">
        <v>0</v>
      </c>
      <c r="G312" s="2">
        <v>0</v>
      </c>
      <c r="H312" s="2">
        <v>0</v>
      </c>
      <c r="K312" s="3">
        <v>440.85</v>
      </c>
      <c r="L312" s="2">
        <v>8458</v>
      </c>
    </row>
    <row r="313" spans="1:12" x14ac:dyDescent="0.2">
      <c r="A313" s="2" t="s">
        <v>155</v>
      </c>
      <c r="B313" s="2">
        <v>63</v>
      </c>
      <c r="C313" s="2">
        <v>63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K313" s="3">
        <v>688.74</v>
      </c>
      <c r="L313" s="2">
        <v>4229</v>
      </c>
    </row>
    <row r="314" spans="1:12" x14ac:dyDescent="0.2">
      <c r="A314" s="2" t="s">
        <v>181</v>
      </c>
      <c r="B314" s="2">
        <v>1</v>
      </c>
      <c r="C314" s="2">
        <v>1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K314" s="3">
        <v>19.98</v>
      </c>
      <c r="L314" s="2">
        <v>2114</v>
      </c>
    </row>
    <row r="315" spans="1:12" x14ac:dyDescent="0.2">
      <c r="A315" s="2" t="s">
        <v>486</v>
      </c>
      <c r="B315" s="2">
        <v>1</v>
      </c>
      <c r="C315" s="2">
        <v>1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K315" s="3">
        <v>23.98</v>
      </c>
      <c r="L315" s="2">
        <v>1691</v>
      </c>
    </row>
    <row r="316" spans="1:12" x14ac:dyDescent="0.2">
      <c r="A316" s="2" t="s">
        <v>487</v>
      </c>
      <c r="B316" s="2">
        <v>2</v>
      </c>
      <c r="C316" s="2">
        <v>2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K316" s="3">
        <v>13.84</v>
      </c>
      <c r="L316" s="2">
        <v>5921</v>
      </c>
    </row>
    <row r="317" spans="1:12" x14ac:dyDescent="0.2">
      <c r="A317" s="2" t="s">
        <v>491</v>
      </c>
      <c r="B317" s="2">
        <v>5</v>
      </c>
      <c r="C317" s="2">
        <v>5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K317" s="3">
        <v>30.45</v>
      </c>
      <c r="L317" s="2">
        <v>0</v>
      </c>
    </row>
    <row r="318" spans="1:12" x14ac:dyDescent="0.2">
      <c r="A318" s="2" t="s">
        <v>501</v>
      </c>
      <c r="B318" s="2">
        <v>5</v>
      </c>
      <c r="C318" s="2">
        <v>5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K318" s="3">
        <v>41.58</v>
      </c>
      <c r="L318" s="2">
        <v>4704</v>
      </c>
    </row>
    <row r="319" spans="1:12" x14ac:dyDescent="0.2">
      <c r="A319" s="2" t="s">
        <v>502</v>
      </c>
      <c r="B319" s="2">
        <v>1</v>
      </c>
      <c r="C319" s="2">
        <v>1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K319" s="3">
        <v>9.5399999999999991</v>
      </c>
      <c r="L319" s="2">
        <v>3136</v>
      </c>
    </row>
    <row r="320" spans="1:12" x14ac:dyDescent="0.2">
      <c r="A320" s="2" t="s">
        <v>503</v>
      </c>
      <c r="B320" s="2">
        <v>2</v>
      </c>
      <c r="C320" s="2">
        <v>2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K320" s="3">
        <v>33.47</v>
      </c>
      <c r="L320" s="2">
        <v>2352</v>
      </c>
    </row>
    <row r="321" spans="1:12" x14ac:dyDescent="0.2">
      <c r="A321" s="2" t="s">
        <v>505</v>
      </c>
      <c r="B321" s="2">
        <v>1</v>
      </c>
      <c r="C321" s="2">
        <v>1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K321" s="3">
        <v>17.98</v>
      </c>
      <c r="L321" s="2">
        <v>3311</v>
      </c>
    </row>
    <row r="322" spans="1:12" x14ac:dyDescent="0.2">
      <c r="A322" s="2" t="s">
        <v>135</v>
      </c>
      <c r="B322" s="2">
        <v>4</v>
      </c>
      <c r="C322" s="2">
        <v>4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K322" s="3">
        <v>51.92</v>
      </c>
      <c r="L322" s="2">
        <v>1081</v>
      </c>
    </row>
    <row r="323" spans="1:12" x14ac:dyDescent="0.2">
      <c r="A323" s="2" t="s">
        <v>159</v>
      </c>
      <c r="B323" s="2">
        <v>3</v>
      </c>
      <c r="C323" s="2">
        <v>3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K323" s="3">
        <v>44.94</v>
      </c>
      <c r="L323" s="2">
        <v>648</v>
      </c>
    </row>
    <row r="324" spans="1:12" x14ac:dyDescent="0.2">
      <c r="A324" s="2" t="s">
        <v>510</v>
      </c>
      <c r="B324" s="2">
        <v>1</v>
      </c>
      <c r="C324" s="2">
        <v>1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K324" s="3">
        <v>21.98</v>
      </c>
      <c r="L324" s="2">
        <v>324</v>
      </c>
    </row>
    <row r="325" spans="1:12" x14ac:dyDescent="0.2">
      <c r="A325" s="2" t="s">
        <v>514</v>
      </c>
      <c r="B325" s="2">
        <v>2</v>
      </c>
      <c r="C325" s="2">
        <v>2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K325" s="3">
        <v>71.959999999999994</v>
      </c>
      <c r="L325" s="2">
        <v>182</v>
      </c>
    </row>
    <row r="326" spans="1:12" x14ac:dyDescent="0.2">
      <c r="A326" s="2" t="s">
        <v>522</v>
      </c>
      <c r="B326" s="2">
        <v>1</v>
      </c>
      <c r="C326" s="2">
        <v>1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K326" s="3">
        <v>188</v>
      </c>
      <c r="L326" s="2">
        <v>997</v>
      </c>
    </row>
    <row r="327" spans="1:12" x14ac:dyDescent="0.2">
      <c r="A327" s="2" t="s">
        <v>527</v>
      </c>
      <c r="B327" s="2">
        <v>1</v>
      </c>
      <c r="C327" s="2">
        <v>1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K327" s="3">
        <v>158.97999999999999</v>
      </c>
      <c r="L327" s="2">
        <v>167</v>
      </c>
    </row>
    <row r="328" spans="1:12" x14ac:dyDescent="0.2">
      <c r="A328" s="2" t="s">
        <v>294</v>
      </c>
      <c r="B328" s="2">
        <v>2</v>
      </c>
      <c r="C328" s="2">
        <v>2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K328" s="3">
        <v>99.96</v>
      </c>
      <c r="L328" s="2">
        <v>190</v>
      </c>
    </row>
    <row r="329" spans="1:12" x14ac:dyDescent="0.2">
      <c r="A329" s="2" t="s">
        <v>533</v>
      </c>
      <c r="B329" s="2">
        <v>1</v>
      </c>
      <c r="C329" s="2">
        <v>1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K329" s="3">
        <v>11.98</v>
      </c>
      <c r="L329" s="2">
        <v>4210</v>
      </c>
    </row>
    <row r="330" spans="1:12" x14ac:dyDescent="0.2">
      <c r="A330" s="2" t="s">
        <v>535</v>
      </c>
      <c r="B330" s="2">
        <v>1</v>
      </c>
      <c r="C330" s="2">
        <v>1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K330" s="3">
        <v>19.98</v>
      </c>
      <c r="L330" s="2">
        <v>135</v>
      </c>
    </row>
    <row r="331" spans="1:12" x14ac:dyDescent="0.2">
      <c r="A331" s="2" t="s">
        <v>235</v>
      </c>
      <c r="B331" s="2">
        <v>8</v>
      </c>
      <c r="C331" s="2">
        <v>6</v>
      </c>
      <c r="D331" s="2">
        <v>2</v>
      </c>
      <c r="E331" s="2">
        <v>0</v>
      </c>
      <c r="F331" s="2">
        <v>0</v>
      </c>
      <c r="G331" s="2">
        <v>0</v>
      </c>
      <c r="H331" s="2">
        <v>0</v>
      </c>
      <c r="K331" s="3">
        <v>191.84</v>
      </c>
      <c r="L331" s="2">
        <v>2</v>
      </c>
    </row>
    <row r="332" spans="1:12" x14ac:dyDescent="0.2">
      <c r="A332" s="2" t="s">
        <v>540</v>
      </c>
      <c r="B332" s="2">
        <v>1</v>
      </c>
      <c r="C332" s="2">
        <v>1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K332" s="3">
        <v>49.98</v>
      </c>
      <c r="L332" s="2">
        <v>0</v>
      </c>
    </row>
    <row r="333" spans="1:12" x14ac:dyDescent="0.2">
      <c r="A333" s="2" t="s">
        <v>75</v>
      </c>
      <c r="B333" s="2">
        <v>4</v>
      </c>
      <c r="C333" s="2">
        <v>4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K333" s="3">
        <v>35.92</v>
      </c>
      <c r="L333" s="2">
        <v>14086</v>
      </c>
    </row>
    <row r="334" spans="1:12" x14ac:dyDescent="0.2">
      <c r="A334" s="2" t="s">
        <v>90</v>
      </c>
      <c r="B334" s="2">
        <v>6</v>
      </c>
      <c r="C334" s="2">
        <v>6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K334" s="3">
        <v>59.88</v>
      </c>
      <c r="L334" s="2">
        <v>7043</v>
      </c>
    </row>
    <row r="335" spans="1:12" x14ac:dyDescent="0.2">
      <c r="A335" s="2" t="s">
        <v>122</v>
      </c>
      <c r="B335" s="2">
        <v>9</v>
      </c>
      <c r="C335" s="2">
        <v>9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K335" s="3">
        <v>107.82</v>
      </c>
      <c r="L335" s="2">
        <v>3521</v>
      </c>
    </row>
    <row r="336" spans="1:12" x14ac:dyDescent="0.2">
      <c r="A336" s="2" t="s">
        <v>144</v>
      </c>
      <c r="B336" s="2">
        <v>5</v>
      </c>
      <c r="C336" s="2">
        <v>5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K336" s="3">
        <v>69.900000000000006</v>
      </c>
      <c r="L336" s="2">
        <v>2817</v>
      </c>
    </row>
    <row r="337" spans="1:12" x14ac:dyDescent="0.2">
      <c r="A337" s="2" t="s">
        <v>158</v>
      </c>
      <c r="B337" s="2">
        <v>2</v>
      </c>
      <c r="C337" s="2">
        <v>2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K337" s="3">
        <v>29.96</v>
      </c>
      <c r="L337" s="2">
        <v>2381</v>
      </c>
    </row>
    <row r="338" spans="1:12" x14ac:dyDescent="0.2">
      <c r="A338" s="2" t="s">
        <v>548</v>
      </c>
      <c r="B338" s="2">
        <v>1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K338" s="3">
        <v>29.98</v>
      </c>
      <c r="L338" s="2">
        <v>907</v>
      </c>
    </row>
    <row r="339" spans="1:12" x14ac:dyDescent="0.2">
      <c r="A339" s="2" t="s">
        <v>550</v>
      </c>
      <c r="B339" s="2">
        <v>1</v>
      </c>
      <c r="C339" s="2">
        <v>1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K339" s="3">
        <v>41.96</v>
      </c>
      <c r="L339" s="2">
        <v>1070</v>
      </c>
    </row>
    <row r="340" spans="1:12" x14ac:dyDescent="0.2">
      <c r="A340" s="2" t="s">
        <v>552</v>
      </c>
      <c r="B340" s="2">
        <v>3</v>
      </c>
      <c r="C340" s="2">
        <v>3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K340" s="3">
        <v>26.88</v>
      </c>
      <c r="L340" s="2">
        <v>10704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TWELVEMO</vt:lpstr>
      <vt:lpstr>JULYTY</vt:lpstr>
      <vt:lpstr>JULYLY</vt:lpstr>
      <vt:lpstr>JUNETY</vt:lpstr>
      <vt:lpstr>MAYTY</vt:lpstr>
      <vt:lpstr>JULY2022</vt:lpstr>
      <vt:lpstr>JULY2023</vt:lpstr>
      <vt:lpstr>JUNE2023</vt:lpstr>
      <vt:lpstr>MAYMAY2023</vt:lpstr>
      <vt:lpstr>TWELVEMO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rongood</dc:creator>
  <cp:lastModifiedBy>Ron Goodson</cp:lastModifiedBy>
  <dcterms:created xsi:type="dcterms:W3CDTF">2023-08-03T18:08:12Z</dcterms:created>
  <dcterms:modified xsi:type="dcterms:W3CDTF">2025-04-06T20:12:49Z</dcterms:modified>
</cp:coreProperties>
</file>