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285" activeTab="5"/>
  </bookViews>
  <sheets>
    <sheet name="DRAM_C" sheetId="6" r:id="rId1"/>
    <sheet name="NAND_C" sheetId="7" r:id="rId2"/>
    <sheet name="DRAM" sheetId="1" r:id="rId3"/>
    <sheet name="NAND" sheetId="2" r:id="rId4"/>
    <sheet name="정리" sheetId="3" r:id="rId5"/>
    <sheet name="크롤링 요청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8" i="3" l="1"/>
  <c r="R97" i="3"/>
  <c r="R96" i="3"/>
  <c r="R95" i="3"/>
  <c r="R94" i="3"/>
  <c r="R93" i="3"/>
  <c r="R92" i="3"/>
  <c r="R91" i="3"/>
  <c r="R90" i="3"/>
  <c r="Q98" i="3"/>
  <c r="Q97" i="3"/>
  <c r="S97" i="3" s="1"/>
  <c r="D97" i="3" s="1"/>
  <c r="I97" i="3" s="1"/>
  <c r="M97" i="3" s="1"/>
  <c r="J97" i="3" s="1"/>
  <c r="Q96" i="3"/>
  <c r="Q95" i="3"/>
  <c r="Q94" i="3"/>
  <c r="Q93" i="3"/>
  <c r="S93" i="3" s="1"/>
  <c r="D93" i="3" s="1"/>
  <c r="E93" i="3" s="1"/>
  <c r="F93" i="3" s="1"/>
  <c r="G93" i="3" s="1"/>
  <c r="K93" i="3" s="1"/>
  <c r="Q92" i="3"/>
  <c r="Q91" i="3"/>
  <c r="Q90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G81" i="3"/>
  <c r="J81" i="3" s="1"/>
  <c r="F81" i="3"/>
  <c r="G80" i="3"/>
  <c r="J80" i="3" s="1"/>
  <c r="F80" i="3"/>
  <c r="G79" i="3"/>
  <c r="J79" i="3" s="1"/>
  <c r="F79" i="3"/>
  <c r="G78" i="3"/>
  <c r="J78" i="3" s="1"/>
  <c r="F78" i="3"/>
  <c r="G77" i="3"/>
  <c r="J77" i="3" s="1"/>
  <c r="F77" i="3"/>
  <c r="G76" i="3"/>
  <c r="J76" i="3" s="1"/>
  <c r="F76" i="3"/>
  <c r="G75" i="3"/>
  <c r="J75" i="3" s="1"/>
  <c r="F75" i="3"/>
  <c r="G74" i="3"/>
  <c r="J74" i="3" s="1"/>
  <c r="F74" i="3"/>
  <c r="G73" i="3"/>
  <c r="J73" i="3" s="1"/>
  <c r="F73" i="3"/>
  <c r="G72" i="3"/>
  <c r="J72" i="3" s="1"/>
  <c r="F72" i="3"/>
  <c r="G71" i="3"/>
  <c r="J71" i="3" s="1"/>
  <c r="F71" i="3"/>
  <c r="G70" i="3"/>
  <c r="J70" i="3" s="1"/>
  <c r="F70" i="3"/>
  <c r="G69" i="3"/>
  <c r="J69" i="3" s="1"/>
  <c r="F69" i="3"/>
  <c r="G68" i="3"/>
  <c r="J68" i="3" s="1"/>
  <c r="F68" i="3"/>
  <c r="G67" i="3"/>
  <c r="J67" i="3" s="1"/>
  <c r="F67" i="3"/>
  <c r="G66" i="3"/>
  <c r="J66" i="3" s="1"/>
  <c r="F66" i="3"/>
  <c r="G65" i="3"/>
  <c r="J65" i="3" s="1"/>
  <c r="F65" i="3"/>
  <c r="G64" i="3"/>
  <c r="J64" i="3" s="1"/>
  <c r="F64" i="3"/>
  <c r="H50" i="3"/>
  <c r="H51" i="3"/>
  <c r="H52" i="3"/>
  <c r="H53" i="3"/>
  <c r="H54" i="3"/>
  <c r="H55" i="3"/>
  <c r="H56" i="3"/>
  <c r="H57" i="3"/>
  <c r="H49" i="3"/>
  <c r="I57" i="3"/>
  <c r="I56" i="3"/>
  <c r="M56" i="3" s="1"/>
  <c r="J56" i="3" s="1"/>
  <c r="I55" i="3"/>
  <c r="M55" i="3" s="1"/>
  <c r="J55" i="3" s="1"/>
  <c r="I54" i="3"/>
  <c r="M54" i="3" s="1"/>
  <c r="J54" i="3" s="1"/>
  <c r="I53" i="3"/>
  <c r="I52" i="3"/>
  <c r="M52" i="3" s="1"/>
  <c r="J52" i="3" s="1"/>
  <c r="I51" i="3"/>
  <c r="M51" i="3" s="1"/>
  <c r="J51" i="3" s="1"/>
  <c r="I50" i="3"/>
  <c r="M50" i="3" s="1"/>
  <c r="J50" i="3" s="1"/>
  <c r="I49" i="3"/>
  <c r="F57" i="3"/>
  <c r="F56" i="3"/>
  <c r="F55" i="3"/>
  <c r="F54" i="3"/>
  <c r="F53" i="3"/>
  <c r="F52" i="3"/>
  <c r="F51" i="3"/>
  <c r="F50" i="3"/>
  <c r="F49" i="3"/>
  <c r="E57" i="3"/>
  <c r="G57" i="3" s="1"/>
  <c r="K57" i="3" s="1"/>
  <c r="E56" i="3"/>
  <c r="G56" i="3" s="1"/>
  <c r="K56" i="3" s="1"/>
  <c r="E55" i="3"/>
  <c r="G55" i="3" s="1"/>
  <c r="K55" i="3" s="1"/>
  <c r="E54" i="3"/>
  <c r="G54" i="3" s="1"/>
  <c r="K54" i="3" s="1"/>
  <c r="E53" i="3"/>
  <c r="G53" i="3" s="1"/>
  <c r="K53" i="3" s="1"/>
  <c r="E52" i="3"/>
  <c r="G52" i="3" s="1"/>
  <c r="K52" i="3" s="1"/>
  <c r="E51" i="3"/>
  <c r="G51" i="3" s="1"/>
  <c r="K51" i="3" s="1"/>
  <c r="E50" i="3"/>
  <c r="G50" i="3" s="1"/>
  <c r="K50" i="3" s="1"/>
  <c r="E49" i="3"/>
  <c r="G49" i="3" s="1"/>
  <c r="K49" i="3" s="1"/>
  <c r="A66" i="3" l="1"/>
  <c r="A70" i="3"/>
  <c r="A74" i="3"/>
  <c r="A78" i="3"/>
  <c r="A72" i="3"/>
  <c r="A80" i="3"/>
  <c r="A64" i="3"/>
  <c r="A68" i="3"/>
  <c r="A76" i="3"/>
  <c r="A65" i="3"/>
  <c r="A67" i="3"/>
  <c r="A69" i="3"/>
  <c r="A71" i="3"/>
  <c r="A73" i="3"/>
  <c r="A75" i="3"/>
  <c r="A77" i="3"/>
  <c r="A79" i="3"/>
  <c r="A81" i="3"/>
  <c r="S92" i="3"/>
  <c r="D92" i="3" s="1"/>
  <c r="I92" i="3" s="1"/>
  <c r="M92" i="3" s="1"/>
  <c r="J92" i="3" s="1"/>
  <c r="S96" i="3"/>
  <c r="D96" i="3" s="1"/>
  <c r="H96" i="3" s="1"/>
  <c r="H93" i="3"/>
  <c r="I93" i="3"/>
  <c r="M93" i="3" s="1"/>
  <c r="J93" i="3" s="1"/>
  <c r="H97" i="3"/>
  <c r="S91" i="3"/>
  <c r="D91" i="3" s="1"/>
  <c r="S95" i="3"/>
  <c r="D95" i="3" s="1"/>
  <c r="E97" i="3"/>
  <c r="F97" i="3" s="1"/>
  <c r="G97" i="3" s="1"/>
  <c r="K97" i="3" s="1"/>
  <c r="S90" i="3"/>
  <c r="D90" i="3" s="1"/>
  <c r="S94" i="3"/>
  <c r="D94" i="3" s="1"/>
  <c r="S98" i="3"/>
  <c r="D98" i="3" s="1"/>
  <c r="A52" i="3"/>
  <c r="A55" i="3"/>
  <c r="A51" i="3"/>
  <c r="A54" i="3"/>
  <c r="A50" i="3"/>
  <c r="A56" i="3"/>
  <c r="M49" i="3"/>
  <c r="J49" i="3" s="1"/>
  <c r="A49" i="3" s="1"/>
  <c r="M53" i="3"/>
  <c r="J53" i="3" s="1"/>
  <c r="A53" i="3" s="1"/>
  <c r="M57" i="3"/>
  <c r="J57" i="3" s="1"/>
  <c r="A57" i="3" s="1"/>
  <c r="A97" i="3" l="1"/>
  <c r="E96" i="3"/>
  <c r="F96" i="3" s="1"/>
  <c r="G96" i="3" s="1"/>
  <c r="K96" i="3" s="1"/>
  <c r="A93" i="3"/>
  <c r="E92" i="3"/>
  <c r="F92" i="3" s="1"/>
  <c r="G92" i="3" s="1"/>
  <c r="K92" i="3" s="1"/>
  <c r="H92" i="3"/>
  <c r="I96" i="3"/>
  <c r="M96" i="3" s="1"/>
  <c r="J96" i="3" s="1"/>
  <c r="I98" i="3"/>
  <c r="M98" i="3" s="1"/>
  <c r="H98" i="3"/>
  <c r="E98" i="3"/>
  <c r="F98" i="3" s="1"/>
  <c r="G98" i="3" s="1"/>
  <c r="K98" i="3" s="1"/>
  <c r="I94" i="3"/>
  <c r="H94" i="3"/>
  <c r="E94" i="3"/>
  <c r="F94" i="3" s="1"/>
  <c r="G94" i="3" s="1"/>
  <c r="K94" i="3" s="1"/>
  <c r="H90" i="3"/>
  <c r="I90" i="3"/>
  <c r="E90" i="3"/>
  <c r="F90" i="3" s="1"/>
  <c r="G90" i="3" s="1"/>
  <c r="K90" i="3" s="1"/>
  <c r="I91" i="3"/>
  <c r="M91" i="3" s="1"/>
  <c r="H91" i="3"/>
  <c r="E91" i="3"/>
  <c r="F91" i="3" s="1"/>
  <c r="G91" i="3" s="1"/>
  <c r="K91" i="3" s="1"/>
  <c r="J98" i="3"/>
  <c r="H95" i="3"/>
  <c r="E95" i="3"/>
  <c r="F95" i="3" s="1"/>
  <c r="G95" i="3" s="1"/>
  <c r="K95" i="3" s="1"/>
  <c r="I95" i="3"/>
  <c r="M95" i="3" s="1"/>
  <c r="J95" i="3" s="1"/>
  <c r="A96" i="3" l="1"/>
  <c r="A98" i="3"/>
  <c r="A95" i="3"/>
  <c r="A92" i="3"/>
  <c r="M90" i="3"/>
  <c r="J90" i="3"/>
  <c r="A90" i="3" s="1"/>
  <c r="J91" i="3"/>
  <c r="A91" i="3" s="1"/>
  <c r="M94" i="3"/>
  <c r="J94" i="3" s="1"/>
  <c r="A94" i="3" s="1"/>
</calcChain>
</file>

<file path=xl/sharedStrings.xml><?xml version="1.0" encoding="utf-8"?>
<sst xmlns="http://schemas.openxmlformats.org/spreadsheetml/2006/main" count="884" uniqueCount="316">
  <si>
    <t>Mode</t>
  </si>
  <si>
    <t>Item</t>
  </si>
  <si>
    <t>Daily High</t>
  </si>
  <si>
    <t>Daily Low</t>
  </si>
  <si>
    <t>Session High</t>
  </si>
  <si>
    <t>Session Low</t>
  </si>
  <si>
    <t>Session Average</t>
  </si>
  <si>
    <t>Session Change</t>
  </si>
  <si>
    <t>History</t>
  </si>
  <si>
    <t>Weekly High</t>
  </si>
  <si>
    <t>Weekly Low</t>
  </si>
  <si>
    <t>DDR5 16G (2Gx8) 4800/5600</t>
  </si>
  <si>
    <t>DDR5 16Gb (2Gx8) eTT</t>
  </si>
  <si>
    <t>DDR4 16Gb (1Gx16)3200</t>
  </si>
  <si>
    <t>DDR4 16Gb (2Gx8)3200</t>
  </si>
  <si>
    <t>DDR4 16Gb (2Gx8) 2666</t>
  </si>
  <si>
    <t>DDR4 16Gb (2Gx8) eTT</t>
  </si>
  <si>
    <t>DDR4 8Gb (1Gx8) 3200</t>
  </si>
  <si>
    <t>DDR4 8Gb (1Gx8) 2666</t>
  </si>
  <si>
    <t>DDR4 8Gb (512Mx16) 3200</t>
  </si>
  <si>
    <t>DDR4 8Gb (512Mx16) 2666</t>
  </si>
  <si>
    <t>DDR4 8Gb (1Gx8) eTT</t>
  </si>
  <si>
    <t>DDR4 4Gb (512Mx8) 2400/2666</t>
  </si>
  <si>
    <t>DDR4 4Gb (256Mx16) 2400/2666</t>
  </si>
  <si>
    <t>DDR4 4Gb 512Mx8 eTT</t>
  </si>
  <si>
    <r>
      <t>DDR3</t>
    </r>
    <r>
      <rPr>
        <u/>
        <sz val="11"/>
        <color theme="10"/>
        <rFont val="맑은 고딕"/>
        <family val="3"/>
        <charset val="129"/>
        <scheme val="minor"/>
      </rPr>
      <t> 4Gb 512Mx8 1600/1866</t>
    </r>
  </si>
  <si>
    <r>
      <t>DDR3</t>
    </r>
    <r>
      <rPr>
        <u/>
        <sz val="11"/>
        <color theme="10"/>
        <rFont val="맑은 고딕"/>
        <family val="3"/>
        <charset val="129"/>
        <scheme val="minor"/>
      </rPr>
      <t> 4Gb 512Mx8 eTT</t>
    </r>
  </si>
  <si>
    <r>
      <t>DDR3</t>
    </r>
    <r>
      <rPr>
        <u/>
        <sz val="11"/>
        <color theme="10"/>
        <rFont val="맑은 고딕"/>
        <family val="3"/>
        <charset val="129"/>
        <scheme val="minor"/>
      </rPr>
      <t> 4Gb 256Mx16 1600/1866</t>
    </r>
  </si>
  <si>
    <r>
      <t>DDR3</t>
    </r>
    <r>
      <rPr>
        <u/>
        <sz val="11"/>
        <color theme="10"/>
        <rFont val="맑은 고딕"/>
        <family val="3"/>
        <charset val="129"/>
        <scheme val="minor"/>
      </rPr>
      <t> 2Gb 256Mx8 1600/1866</t>
    </r>
  </si>
  <si>
    <r>
      <t>DDR3</t>
    </r>
    <r>
      <rPr>
        <u/>
        <sz val="11"/>
        <color theme="10"/>
        <rFont val="맑은 고딕"/>
        <family val="3"/>
        <charset val="129"/>
        <scheme val="minor"/>
      </rPr>
      <t> 2Gb 128Mx16 1600/1866</t>
    </r>
  </si>
  <si>
    <t>SLC 16Gb 2GBx8</t>
  </si>
  <si>
    <t>SLC 8Gb 1GBx8</t>
  </si>
  <si>
    <t>SLC 4Gb 512MBx8</t>
  </si>
  <si>
    <t>SLC 2Gb 256MBx8</t>
  </si>
  <si>
    <t>SLC 1Gb 128MBx8</t>
  </si>
  <si>
    <t>MLC 256Gb 32GBx8</t>
  </si>
  <si>
    <t>MLC 128Gb 16GBx8</t>
  </si>
  <si>
    <t>MLC 64Gb 8GBx8</t>
  </si>
  <si>
    <t>MLC 32Gb 4GBx8</t>
  </si>
  <si>
    <t>SEM</t>
  </si>
  <si>
    <t xml:space="preserve">DRAM      </t>
  </si>
  <si>
    <t>DDR4 4G 512Mx8 2400/2666Mbps</t>
  </si>
  <si>
    <t>DDR4 4G 512Mx8 2400/2666Mbps (현물)</t>
  </si>
  <si>
    <t>DDR4 4G 512Mx8 2400/2666Mbps (S)</t>
  </si>
  <si>
    <t xml:space="preserve">D4-8G1-2133-C   </t>
  </si>
  <si>
    <t>DDR4 8G 1Gx8</t>
  </si>
  <si>
    <t>DDR4 8G 1Gx8(고정)</t>
  </si>
  <si>
    <t>DDR4 8G 1Gx8(C)</t>
  </si>
  <si>
    <t>DDR4 8G 1Gx8 2666Mbps</t>
  </si>
  <si>
    <t>DDR4 8G 1Gx8 2666Mbps (현물)</t>
  </si>
  <si>
    <t>DDR4 8G 1Gx8 2666Mbps (S)</t>
  </si>
  <si>
    <t>DDR4 16G 2Gx8 2666Mbps</t>
  </si>
  <si>
    <t>DDR4 16G 2Gx8 2666Mbps (현물)</t>
  </si>
  <si>
    <t>DDR4 16G 2Gx8 2666Mbps (S)</t>
  </si>
  <si>
    <t>DDR4 8G 1Gx8 3200Mbps</t>
  </si>
  <si>
    <t>DDR4 8G 1Gx8 3200Mbps (현물)</t>
  </si>
  <si>
    <t>DDR4 8G 1Gx8 3200Mbps (S)</t>
  </si>
  <si>
    <t>DDR4 8G 1Gx8 2400Mbps</t>
  </si>
  <si>
    <t>DDR4 8G 1Gx8 2400Mbps (현물)</t>
  </si>
  <si>
    <t>DDR4 8G 1Gx8 2400Mbps (S)</t>
  </si>
  <si>
    <t xml:space="preserve">NM-128G16-C     </t>
  </si>
  <si>
    <t xml:space="preserve">NAND      </t>
  </si>
  <si>
    <t>MLC 128G 16Gx8</t>
  </si>
  <si>
    <t>MLC 128G 16Gx8 (고정)</t>
  </si>
  <si>
    <t>MLC 128G 16Gx8 (C)</t>
  </si>
  <si>
    <t xml:space="preserve">NM-32G4-S       </t>
  </si>
  <si>
    <t>MLC 32G 4Gx8</t>
  </si>
  <si>
    <t>MLC 32G 4Gx8 (현물)</t>
  </si>
  <si>
    <t>MLC 32G 4Gx8 (S)</t>
  </si>
  <si>
    <t xml:space="preserve">NM-128G16-S     </t>
  </si>
  <si>
    <t>MLC 128G 16Gx8 (현물)</t>
  </si>
  <si>
    <t>MLC 128G 16Gx8 (S)</t>
  </si>
  <si>
    <t xml:space="preserve">NM-32G4-C       </t>
  </si>
  <si>
    <t>MLC 32G 4Gx8 (고정)</t>
  </si>
  <si>
    <t>MLC 32G 4Gx8 (C)</t>
  </si>
  <si>
    <t xml:space="preserve">NM-64G8-S       </t>
  </si>
  <si>
    <t>MLC 64G 8Gx8</t>
  </si>
  <si>
    <t>MLC 64G 8Gx8 (현물)</t>
  </si>
  <si>
    <t>MLC 64G 8Gx8 (S)</t>
  </si>
  <si>
    <t xml:space="preserve">NM-256G16-C     </t>
  </si>
  <si>
    <t>MLC 256G 16Gx8</t>
  </si>
  <si>
    <t>MLC 256G 16Gx8 (고정)</t>
  </si>
  <si>
    <t>MLC 256G 16Gx8 (C)</t>
  </si>
  <si>
    <t xml:space="preserve">NM-256G16-S     </t>
  </si>
  <si>
    <t>MLC 256G 16Gx8 (현물)</t>
  </si>
  <si>
    <t>MLC 256G 16Gx8 (S)</t>
  </si>
  <si>
    <t xml:space="preserve">NM-64G8-C       </t>
  </si>
  <si>
    <t>MLC 64G 8Gx8 (고정)</t>
  </si>
  <si>
    <t>MLC 64G 8Gx8 (C)</t>
  </si>
  <si>
    <t>F16013</t>
  </si>
  <si>
    <t>F16288</t>
  </si>
  <si>
    <t>F16542</t>
  </si>
  <si>
    <t>F16002</t>
  </si>
  <si>
    <t>F16004</t>
  </si>
  <si>
    <t>F16003</t>
  </si>
  <si>
    <t>F16005</t>
  </si>
  <si>
    <t>(AS-IS)</t>
    <phoneticPr fontId="6" type="noConversion"/>
  </si>
  <si>
    <t>단축코드</t>
    <phoneticPr fontId="6" type="noConversion"/>
  </si>
  <si>
    <t>거래소구분</t>
    <phoneticPr fontId="6" type="noConversion"/>
  </si>
  <si>
    <t>상품코드</t>
    <phoneticPr fontId="6" type="noConversion"/>
  </si>
  <si>
    <t>한글종목명</t>
    <phoneticPr fontId="6" type="noConversion"/>
  </si>
  <si>
    <t>영문종목명</t>
    <phoneticPr fontId="6" type="noConversion"/>
  </si>
  <si>
    <t>한글종목약명</t>
    <phoneticPr fontId="6" type="noConversion"/>
  </si>
  <si>
    <t>영문종목약명</t>
    <phoneticPr fontId="6" type="noConversion"/>
  </si>
  <si>
    <t>DDR3 4Gb 512Mx8 1600/1866</t>
  </si>
  <si>
    <t>DDR3 4Gb 512Mx8 eTT</t>
  </si>
  <si>
    <t>DDR3 4Gb 256Mx16 1600/1866</t>
  </si>
  <si>
    <t>DDR3 2Gb 256Mx8 1600/1866</t>
  </si>
  <si>
    <t>DDR3 2Gb 128Mx16 1600/1866</t>
  </si>
  <si>
    <t>DDR5 16G 2Gx8 eTT</t>
  </si>
  <si>
    <t>DDR4 16G 2Gx8 eTT</t>
  </si>
  <si>
    <t>DDR4 8G 1Gx8 eTT</t>
  </si>
  <si>
    <t>DDR4 4G 512Mx8 eTT</t>
  </si>
  <si>
    <t>DDR3 4G 512Mx8 eTT</t>
  </si>
  <si>
    <t>DDR5 16G 2Gx8 4800/5600Mbps</t>
  </si>
  <si>
    <t>DDR5 16G 2Gx8 4800/5600Mbps (현물)</t>
  </si>
  <si>
    <t>DDR5 16G 2Gx8 4800/5600Mbps (S)</t>
  </si>
  <si>
    <t>DDR5 16G 2Gx8 eTT (현물)</t>
  </si>
  <si>
    <t>DDR5 16G 2Gx8 eTT (S)</t>
  </si>
  <si>
    <t>DDR4 16G 2Gx8 eTT (현물)</t>
  </si>
  <si>
    <t>DDR4 16G 2Gx8 eTT (S)</t>
  </si>
  <si>
    <t>DDR4 8G 512Mx16 3200Mbps</t>
  </si>
  <si>
    <t>DDR4 8G 512Mx16 3200Mbps (현물)</t>
  </si>
  <si>
    <t>DDR4 8G 512Mx16 3200Mbps (S)</t>
  </si>
  <si>
    <t>DDR4 8G 512Mx16 2666Mbps</t>
  </si>
  <si>
    <t>DDR4 8G 512Mx16 2666Mbps (현물)</t>
  </si>
  <si>
    <t>DDR4 8G 512Mx16 2666Mbps (S)</t>
  </si>
  <si>
    <t>DDR4 8G 1Gx8 eTT (현물)</t>
  </si>
  <si>
    <t>DDR4 8G 1Gx8 eTT (S)</t>
  </si>
  <si>
    <t>DDR4 4G 256Mx16 2400/2666Mbps</t>
  </si>
  <si>
    <t>DDR4 4G 256Mx16 2400/2666Mbps (현물)</t>
  </si>
  <si>
    <t>DDR4 4G 256Mx16 2400/2666Mbps (S)</t>
  </si>
  <si>
    <t>DDR4 4G 512Mx8 eTT (현물)</t>
  </si>
  <si>
    <t>DDR4 4G 512Mx8 eTT (S)</t>
  </si>
  <si>
    <t>DDR3 4G 512Mx8 1600/1866Mbps</t>
  </si>
  <si>
    <t>DDR3 4G 512Mx8 1600/1866Mbps (현물)</t>
  </si>
  <si>
    <t>DDR3 4G 512Mx8 1600/1866Mbps (S)</t>
  </si>
  <si>
    <t>DDR3 4G 512Mx8 eTT (현물)</t>
  </si>
  <si>
    <t>DDR3 4G 512Mx8 eTT (S)</t>
  </si>
  <si>
    <t>DDR3 4G 256Mx16 1600/1866Mbps</t>
  </si>
  <si>
    <t>DDR3 4G 256Mx16 1600/1866Mbps (현물)</t>
  </si>
  <si>
    <t>DDR3 4G 256Mx16 1600/1866Mbps (S)</t>
  </si>
  <si>
    <t>DDR3 2G 256Mx8 1600/1866Mbps</t>
  </si>
  <si>
    <t>DDR3 2G 256Mx8 1600/1866Mbps (현물)</t>
  </si>
  <si>
    <t>DDR3 2G 256Mx8 1600/1866Mbps (S)</t>
  </si>
  <si>
    <t>DDR3 2G 128Mx16 1600/1866Mbps</t>
  </si>
  <si>
    <t>DDR3 2G 128Mx16 1600/1866Mbps (현물)</t>
  </si>
  <si>
    <t>DDR3 2G 128Mx16 1600/1866Mbps (S)</t>
  </si>
  <si>
    <t>SEM</t>
    <phoneticPr fontId="6" type="noConversion"/>
  </si>
  <si>
    <t>DRAM</t>
  </si>
  <si>
    <t>DRAM</t>
    <phoneticPr fontId="6" type="noConversion"/>
  </si>
  <si>
    <t>DDR4 16G 1Gx16 3200Mbps</t>
    <phoneticPr fontId="6" type="noConversion"/>
  </si>
  <si>
    <t>DDR4 16G 2Gx8 3200Mbps</t>
    <phoneticPr fontId="6" type="noConversion"/>
  </si>
  <si>
    <t>DDR4 16G 1Gx16 3200Mbps</t>
    <phoneticPr fontId="6" type="noConversion"/>
  </si>
  <si>
    <t>DDR4 16G 2Gx8 3200Mbps</t>
    <phoneticPr fontId="6" type="noConversion"/>
  </si>
  <si>
    <t>DDR4 16G 1Gx16 3200Mbps (현물)</t>
    <phoneticPr fontId="6" type="noConversion"/>
  </si>
  <si>
    <t>DDR4 16G 2Gx8 3200Mbps (현물)</t>
    <phoneticPr fontId="6" type="noConversion"/>
  </si>
  <si>
    <t>DDR4 16G 1Gx16 3200Mbps (S)</t>
    <phoneticPr fontId="6" type="noConversion"/>
  </si>
  <si>
    <t>DDR4 16G 2Gx8 3200Mbps (S)</t>
    <phoneticPr fontId="6" type="noConversion"/>
  </si>
  <si>
    <t>D5-16G2-4800-S</t>
  </si>
  <si>
    <t>D5-16G2-eTT-S</t>
  </si>
  <si>
    <t>D4-16G1-3200-S</t>
  </si>
  <si>
    <t>D4-16G2-3200-S</t>
  </si>
  <si>
    <t>D4-16G2-2666-S</t>
  </si>
  <si>
    <t>D4-16G2-eTT-S</t>
  </si>
  <si>
    <t>D4-8G1-3200-S</t>
  </si>
  <si>
    <t>D4-8G1-2666-S</t>
  </si>
  <si>
    <t>D4-8G512-3200-S</t>
  </si>
  <si>
    <t>D4-8G512-2666-S</t>
  </si>
  <si>
    <t>D4-8G1-eTT-S</t>
  </si>
  <si>
    <t>D4-4G256-2400-S</t>
  </si>
  <si>
    <t>D4-4G512-2400-S</t>
  </si>
  <si>
    <t>D4-4G512-eTT-S</t>
  </si>
  <si>
    <t>D3-4G512-1600-S</t>
  </si>
  <si>
    <t>D3-4G512-eTT-S</t>
  </si>
  <si>
    <t>D3-4G256-1600-S</t>
  </si>
  <si>
    <t>D3-2G256-1600-S</t>
  </si>
  <si>
    <t>D3-2G128-1600-S</t>
  </si>
  <si>
    <t>SLC 16G 2Gx8</t>
  </si>
  <si>
    <t>SLC 8G 1Gx8</t>
  </si>
  <si>
    <t>MLC 256G 32Gx8</t>
  </si>
  <si>
    <t>SLC 4G 512Mx8</t>
  </si>
  <si>
    <t>SLC 4G 512Mx8</t>
    <phoneticPr fontId="6" type="noConversion"/>
  </si>
  <si>
    <t>SLC 2G 256Mx8</t>
  </si>
  <si>
    <t>SLC 2G 256Mx8</t>
    <phoneticPr fontId="6" type="noConversion"/>
  </si>
  <si>
    <t>SLC 1G 128Mx8</t>
  </si>
  <si>
    <t>SLC 1G 128Mx8</t>
    <phoneticPr fontId="6" type="noConversion"/>
  </si>
  <si>
    <t>NAND</t>
  </si>
  <si>
    <t>NAND</t>
    <phoneticPr fontId="6" type="noConversion"/>
  </si>
  <si>
    <t>NS-16G2-S</t>
  </si>
  <si>
    <t>NS-8G1-S</t>
  </si>
  <si>
    <t>NS-4G512-S</t>
  </si>
  <si>
    <t>NS-2G256-S</t>
  </si>
  <si>
    <t>NS-1G128-S</t>
  </si>
  <si>
    <t>NM-256G32-S</t>
  </si>
  <si>
    <t>NM-128G16-S</t>
  </si>
  <si>
    <t>NM-64G8-S</t>
  </si>
  <si>
    <t>NM-32G4-S</t>
  </si>
  <si>
    <t>DDR4 8Gb 512Mx16</t>
  </si>
  <si>
    <t>DDR4 4Gb 256Mx16</t>
  </si>
  <si>
    <t>DDR3 4Gb 256Mx16</t>
  </si>
  <si>
    <t>DDR3 2Gb 128Mx16</t>
  </si>
  <si>
    <t>DDR3 1Gb 64Mx16</t>
  </si>
  <si>
    <t>DDR2 1Gb 64Mx16</t>
  </si>
  <si>
    <t>DDR2 512Mb 32Mx16</t>
  </si>
  <si>
    <t>DDR5 16GB SO-DIMM</t>
  </si>
  <si>
    <t>DDR5 16GB U-DIMM</t>
  </si>
  <si>
    <t>DDR5 8GB SO-DIMM</t>
  </si>
  <si>
    <t>DDR5 8GB U-DIMM</t>
  </si>
  <si>
    <t>DDR4 16GB SO-DIMM</t>
  </si>
  <si>
    <t>DDR4 16GB U-DIMM</t>
  </si>
  <si>
    <t>DDR4 8GB SO-DIMM</t>
  </si>
  <si>
    <t>DDR4 8GB U-DIMM</t>
  </si>
  <si>
    <t>DDR5 16Gb 2Gx8</t>
  </si>
  <si>
    <t>DDR4 16Gb 2Gx8</t>
  </si>
  <si>
    <t>DDR4 8Gb 1Gx8</t>
  </si>
  <si>
    <t>Commodity</t>
    <phoneticPr fontId="6" type="noConversion"/>
  </si>
  <si>
    <t>Specialty</t>
    <phoneticPr fontId="6" type="noConversion"/>
  </si>
  <si>
    <t>DRAM</t>
    <phoneticPr fontId="6" type="noConversion"/>
  </si>
  <si>
    <t>DDR5 16G SO-DIMM</t>
  </si>
  <si>
    <t>DDR5 16G U-DIMM</t>
  </si>
  <si>
    <t>DDR5 8G SO-DIMM</t>
  </si>
  <si>
    <t>DDR5 8G U-DIMM</t>
  </si>
  <si>
    <t>DDR4 16G SO-DIMM</t>
  </si>
  <si>
    <t>DDR4 16G U-DIMM</t>
  </si>
  <si>
    <t>DDR4 8G SO-DIMM</t>
  </si>
  <si>
    <t>DDR4 8G U-DIMM</t>
  </si>
  <si>
    <t>DDR5 16G 2Gx8</t>
  </si>
  <si>
    <t>DDR4 16G 2Gx8</t>
  </si>
  <si>
    <t>DDR4 8G 512Mx16</t>
  </si>
  <si>
    <t>DDR4 4G 256Mx16</t>
  </si>
  <si>
    <t>DDR3 4G 256Mx16</t>
  </si>
  <si>
    <t>DDR3 2G 128Mx16</t>
  </si>
  <si>
    <t>DDR3 1G 64Mx16</t>
  </si>
  <si>
    <t>DDR2 1G 64Mx16</t>
  </si>
  <si>
    <t>DDR2 512M 32Mx16</t>
  </si>
  <si>
    <t>SO</t>
    <phoneticPr fontId="6" type="noConversion"/>
  </si>
  <si>
    <t>U</t>
    <phoneticPr fontId="6" type="noConversion"/>
  </si>
  <si>
    <t>SO</t>
    <phoneticPr fontId="6" type="noConversion"/>
  </si>
  <si>
    <t>U</t>
    <phoneticPr fontId="6" type="noConversion"/>
  </si>
  <si>
    <t>NAND 128Gb 16Gx8 MLC</t>
  </si>
  <si>
    <t>NAND 64Gb 8Gx8 MLC</t>
  </si>
  <si>
    <t>NAND 32Gb 4Gx8 MLC</t>
  </si>
  <si>
    <t>NAND 32Gb 4Gx8 SLC</t>
  </si>
  <si>
    <t>NAND 16Gb 2Gx8 SLC</t>
  </si>
  <si>
    <t>NAND 8Gb 1024Mx8 SLC</t>
  </si>
  <si>
    <t>NAND 4Gb 512Mx8 SLC</t>
  </si>
  <si>
    <t>NAND 2Gb 256Mx8 SLC</t>
  </si>
  <si>
    <t>NAND 1Gb 128Mx8 SLC</t>
  </si>
  <si>
    <t>SEM</t>
    <phoneticPr fontId="6" type="noConversion"/>
  </si>
  <si>
    <t>NAND</t>
    <phoneticPr fontId="6" type="noConversion"/>
  </si>
  <si>
    <t>128G 16Gx8 MLC</t>
  </si>
  <si>
    <t>64G 8Gx8 MLC</t>
  </si>
  <si>
    <t>32G 4Gx8 MLC</t>
  </si>
  <si>
    <t>32G 4Gx8 SLC</t>
  </si>
  <si>
    <t>16G 2Gx8 SLC</t>
  </si>
  <si>
    <t>8G 1024Mx8 SLC</t>
  </si>
  <si>
    <t>4G 512Mx8 SLC</t>
  </si>
  <si>
    <t>2G 256Mx8 SLC</t>
  </si>
  <si>
    <t>1G 128Mx8 SLC</t>
  </si>
  <si>
    <t>D5-16GSO-C</t>
  </si>
  <si>
    <t>D5-16GU-C</t>
  </si>
  <si>
    <t>D5-8GSO-C</t>
  </si>
  <si>
    <t>D5-8GU-C</t>
  </si>
  <si>
    <t>D4-16GSO-C</t>
  </si>
  <si>
    <t>D4-16GU-C</t>
  </si>
  <si>
    <t>D4-8GSO-C</t>
  </si>
  <si>
    <t>D4-8GU-C</t>
  </si>
  <si>
    <t>D5-16G2-C</t>
  </si>
  <si>
    <t>D4-16G2-C</t>
  </si>
  <si>
    <t>D4-8G1-C</t>
  </si>
  <si>
    <t>D4-8G512-C</t>
  </si>
  <si>
    <t>D4-4G256-C</t>
  </si>
  <si>
    <t>D3-4G256-C</t>
  </si>
  <si>
    <t>D3-2G128-C</t>
  </si>
  <si>
    <t>D3-1G64-C</t>
  </si>
  <si>
    <t>D2-1G64-C</t>
  </si>
  <si>
    <t>D2-512M32-C</t>
  </si>
  <si>
    <t>NM-128G16-C</t>
  </si>
  <si>
    <t>NM-64G8-C</t>
  </si>
  <si>
    <t>NM-32G4-C</t>
  </si>
  <si>
    <t>NS-32G4-C</t>
  </si>
  <si>
    <t>SLC 32G 4Gx8</t>
  </si>
  <si>
    <t>NS-16G2-C</t>
  </si>
  <si>
    <t>NS-8G1024-C</t>
  </si>
  <si>
    <t>SLC 8G 1024Mx8</t>
  </si>
  <si>
    <t>NS-4G512-C</t>
  </si>
  <si>
    <t>NS-2G256-C</t>
  </si>
  <si>
    <t>NS-1G128-C</t>
  </si>
  <si>
    <t>D4-8G1-2133-C</t>
  </si>
  <si>
    <t>D4-8G1-2400-S</t>
  </si>
  <si>
    <t>NM-256G16-C</t>
  </si>
  <si>
    <t>NM-256G16-S</t>
  </si>
  <si>
    <t>단축코드</t>
    <phoneticPr fontId="6" type="noConversion"/>
  </si>
  <si>
    <t>거래소구분</t>
    <phoneticPr fontId="6" type="noConversion"/>
  </si>
  <si>
    <t>상품코드</t>
    <phoneticPr fontId="6" type="noConversion"/>
  </si>
  <si>
    <t>한글종목명</t>
    <phoneticPr fontId="6" type="noConversion"/>
  </si>
  <si>
    <t>SEM</t>
    <phoneticPr fontId="6" type="noConversion"/>
  </si>
  <si>
    <t>DRAM</t>
    <phoneticPr fontId="6" type="noConversion"/>
  </si>
  <si>
    <t>SEM</t>
    <phoneticPr fontId="6" type="noConversion"/>
  </si>
  <si>
    <t>DRAM</t>
    <phoneticPr fontId="6" type="noConversion"/>
  </si>
  <si>
    <t>DDR4 16G 1Gx16 3200Mbps</t>
    <phoneticPr fontId="6" type="noConversion"/>
  </si>
  <si>
    <t>DRAM</t>
    <phoneticPr fontId="6" type="noConversion"/>
  </si>
  <si>
    <t>DDR4 16G 2Gx8 3200Mbps</t>
    <phoneticPr fontId="6" type="noConversion"/>
  </si>
  <si>
    <t>SEM</t>
    <phoneticPr fontId="6" type="noConversion"/>
  </si>
  <si>
    <t>SEM</t>
    <phoneticPr fontId="6" type="noConversion"/>
  </si>
  <si>
    <t>SEM</t>
    <phoneticPr fontId="6" type="noConversion"/>
  </si>
  <si>
    <t>DRAM</t>
    <phoneticPr fontId="6" type="noConversion"/>
  </si>
  <si>
    <t>DRAM</t>
    <phoneticPr fontId="6" type="noConversion"/>
  </si>
  <si>
    <r>
      <rPr>
        <b/>
        <sz val="10"/>
        <color rgb="FF000000"/>
        <rFont val="맑은 고딕"/>
        <family val="2"/>
        <charset val="129"/>
      </rPr>
      <t>디램익스체인지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2"/>
        <charset val="129"/>
      </rPr>
      <t>명칭</t>
    </r>
    <phoneticPr fontId="6" type="noConversion"/>
  </si>
  <si>
    <t>Commodity DRAM</t>
    <phoneticPr fontId="6" type="noConversion"/>
  </si>
  <si>
    <t>Specialty DDAM</t>
    <phoneticPr fontId="6" type="noConversion"/>
  </si>
  <si>
    <t>https://www.dramexchange.com/Price/Dram_spot</t>
    <phoneticPr fontId="6" type="noConversion"/>
  </si>
  <si>
    <t>https://www.dramexchange.com/Price/Flash_spot</t>
    <phoneticPr fontId="6" type="noConversion"/>
  </si>
  <si>
    <t>https://www.dramexchange.com/Price/NationalContractDramDetail</t>
    <phoneticPr fontId="6" type="noConversion"/>
  </si>
  <si>
    <t>https://www.dramexchange.com/Price/NationalContractFlashDetail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</si>
</sst>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b/>
      <sz val="9"/>
      <color rgb="FFFFFFFF"/>
      <name val="Verdana"/>
      <family val="2"/>
    </font>
    <font>
      <sz val="9"/>
      <color rgb="FF95B3D7"/>
      <name val="Arial"/>
      <family val="2"/>
    </font>
    <font>
      <sz val="9"/>
      <color rgb="FF000000"/>
      <name val="Arial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2"/>
      <charset val="129"/>
    </font>
    <font>
      <sz val="9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999999"/>
      </top>
      <bottom style="thin">
        <color rgb="FF000000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/>
      <diagonal/>
    </border>
    <border>
      <left style="thin">
        <color rgb="FF000000"/>
      </left>
      <right style="thin">
        <color rgb="FF000000"/>
      </right>
      <top style="medium">
        <color rgb="FF999999"/>
      </top>
      <bottom/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4" fillId="5" borderId="8" xfId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0" borderId="10" xfId="0" applyFont="1" applyBorder="1">
      <alignment vertical="center"/>
    </xf>
    <xf numFmtId="0" fontId="7" fillId="0" borderId="1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9" fontId="0" fillId="6" borderId="10" xfId="0" applyNumberForma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2" borderId="8" xfId="1" applyFill="1" applyBorder="1" applyAlignment="1">
      <alignment horizontal="left" vertical="center" wrapText="1"/>
    </xf>
    <xf numFmtId="0" fontId="4" fillId="7" borderId="1" xfId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4" fillId="8" borderId="0" xfId="1" applyFill="1">
      <alignment vertical="center"/>
    </xf>
    <xf numFmtId="0" fontId="0" fillId="9" borderId="0" xfId="0" applyFill="1">
      <alignment vertical="center"/>
    </xf>
    <xf numFmtId="0" fontId="4" fillId="9" borderId="0" xfId="1" applyFill="1">
      <alignment vertical="center"/>
    </xf>
    <xf numFmtId="0" fontId="0" fillId="10" borderId="0" xfId="0" applyFill="1">
      <alignment vertical="center"/>
    </xf>
    <xf numFmtId="0" fontId="4" fillId="10" borderId="0" xfId="1" applyFill="1">
      <alignment vertical="center"/>
    </xf>
    <xf numFmtId="0" fontId="0" fillId="11" borderId="0" xfId="0" applyFill="1">
      <alignment vertical="center"/>
    </xf>
    <xf numFmtId="0" fontId="4" fillId="11" borderId="0" xfId="1" applyFill="1">
      <alignment vertical="center"/>
    </xf>
    <xf numFmtId="0" fontId="0" fillId="12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5.gif"/><Relationship Id="rId1" Type="http://schemas.openxmlformats.org/officeDocument/2006/relationships/image" Target="../media/image6.gif"/><Relationship Id="rId4" Type="http://schemas.openxmlformats.org/officeDocument/2006/relationships/image" Target="../media/image7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gif"/><Relationship Id="rId2" Type="http://schemas.openxmlformats.org/officeDocument/2006/relationships/image" Target="../media/image5.gif"/><Relationship Id="rId1" Type="http://schemas.openxmlformats.org/officeDocument/2006/relationships/image" Target="../media/image4.gif"/><Relationship Id="rId5" Type="http://schemas.openxmlformats.org/officeDocument/2006/relationships/image" Target="../media/image9.gif"/><Relationship Id="rId4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gif"/><Relationship Id="rId2" Type="http://schemas.openxmlformats.org/officeDocument/2006/relationships/image" Target="../media/image5.gif"/><Relationship Id="rId1" Type="http://schemas.openxmlformats.org/officeDocument/2006/relationships/image" Target="../media/image7.gif"/><Relationship Id="rId5" Type="http://schemas.openxmlformats.org/officeDocument/2006/relationships/image" Target="../media/image6.gif"/><Relationship Id="rId4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142875</xdr:colOff>
      <xdr:row>1</xdr:row>
      <xdr:rowOff>142875</xdr:rowOff>
    </xdr:to>
    <xdr:pic>
      <xdr:nvPicPr>
        <xdr:cNvPr id="2" name="그림 1" descr="https://www.dramexchange.com/Common/Images/product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123825</xdr:colOff>
      <xdr:row>1</xdr:row>
      <xdr:rowOff>66675</xdr:rowOff>
    </xdr:to>
    <xdr:pic>
      <xdr:nvPicPr>
        <xdr:cNvPr id="3" name="그림 2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190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123825</xdr:colOff>
      <xdr:row>1</xdr:row>
      <xdr:rowOff>66675</xdr:rowOff>
    </xdr:to>
    <xdr:pic>
      <xdr:nvPicPr>
        <xdr:cNvPr id="4" name="그림 3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190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123825</xdr:colOff>
      <xdr:row>1</xdr:row>
      <xdr:rowOff>66675</xdr:rowOff>
    </xdr:to>
    <xdr:pic>
      <xdr:nvPicPr>
        <xdr:cNvPr id="5" name="그림 4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190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219075</xdr:colOff>
      <xdr:row>1</xdr:row>
      <xdr:rowOff>161925</xdr:rowOff>
    </xdr:to>
    <xdr:pic>
      <xdr:nvPicPr>
        <xdr:cNvPr id="6" name="그림 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190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142875</xdr:colOff>
      <xdr:row>2</xdr:row>
      <xdr:rowOff>142875</xdr:rowOff>
    </xdr:to>
    <xdr:pic>
      <xdr:nvPicPr>
        <xdr:cNvPr id="7" name="그림 6" descr="https://www.dramexchange.com/Common/Images/product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123825</xdr:colOff>
      <xdr:row>2</xdr:row>
      <xdr:rowOff>66675</xdr:rowOff>
    </xdr:to>
    <xdr:pic>
      <xdr:nvPicPr>
        <xdr:cNvPr id="8" name="그림 7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286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123825</xdr:colOff>
      <xdr:row>2</xdr:row>
      <xdr:rowOff>66675</xdr:rowOff>
    </xdr:to>
    <xdr:pic>
      <xdr:nvPicPr>
        <xdr:cNvPr id="9" name="그림 8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286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123825</xdr:colOff>
      <xdr:row>2</xdr:row>
      <xdr:rowOff>66675</xdr:rowOff>
    </xdr:to>
    <xdr:pic>
      <xdr:nvPicPr>
        <xdr:cNvPr id="10" name="그림 9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286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219075</xdr:colOff>
      <xdr:row>2</xdr:row>
      <xdr:rowOff>161925</xdr:rowOff>
    </xdr:to>
    <xdr:pic>
      <xdr:nvPicPr>
        <xdr:cNvPr id="11" name="그림 1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286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142875</xdr:colOff>
      <xdr:row>3</xdr:row>
      <xdr:rowOff>142875</xdr:rowOff>
    </xdr:to>
    <xdr:pic>
      <xdr:nvPicPr>
        <xdr:cNvPr id="12" name="그림 11" descr="https://www.dramexchange.com/Common/Images/product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123825</xdr:colOff>
      <xdr:row>3</xdr:row>
      <xdr:rowOff>66675</xdr:rowOff>
    </xdr:to>
    <xdr:pic>
      <xdr:nvPicPr>
        <xdr:cNvPr id="13" name="그림 12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6381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123825</xdr:colOff>
      <xdr:row>3</xdr:row>
      <xdr:rowOff>66675</xdr:rowOff>
    </xdr:to>
    <xdr:pic>
      <xdr:nvPicPr>
        <xdr:cNvPr id="14" name="그림 13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6381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123825</xdr:colOff>
      <xdr:row>3</xdr:row>
      <xdr:rowOff>66675</xdr:rowOff>
    </xdr:to>
    <xdr:pic>
      <xdr:nvPicPr>
        <xdr:cNvPr id="15" name="그림 14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6381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219075</xdr:colOff>
      <xdr:row>3</xdr:row>
      <xdr:rowOff>161925</xdr:rowOff>
    </xdr:to>
    <xdr:pic>
      <xdr:nvPicPr>
        <xdr:cNvPr id="16" name="그림 1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6381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142875</xdr:colOff>
      <xdr:row>4</xdr:row>
      <xdr:rowOff>142875</xdr:rowOff>
    </xdr:to>
    <xdr:pic>
      <xdr:nvPicPr>
        <xdr:cNvPr id="17" name="그림 16" descr="https://www.dramexchange.com/Common/Images/product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123825</xdr:colOff>
      <xdr:row>4</xdr:row>
      <xdr:rowOff>66675</xdr:rowOff>
    </xdr:to>
    <xdr:pic>
      <xdr:nvPicPr>
        <xdr:cNvPr id="18" name="그림 17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8477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123825</xdr:colOff>
      <xdr:row>4</xdr:row>
      <xdr:rowOff>66675</xdr:rowOff>
    </xdr:to>
    <xdr:pic>
      <xdr:nvPicPr>
        <xdr:cNvPr id="19" name="그림 18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8477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123825</xdr:colOff>
      <xdr:row>4</xdr:row>
      <xdr:rowOff>66675</xdr:rowOff>
    </xdr:to>
    <xdr:pic>
      <xdr:nvPicPr>
        <xdr:cNvPr id="20" name="그림 19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8477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219075</xdr:colOff>
      <xdr:row>4</xdr:row>
      <xdr:rowOff>161925</xdr:rowOff>
    </xdr:to>
    <xdr:pic>
      <xdr:nvPicPr>
        <xdr:cNvPr id="21" name="그림 2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8477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142875</xdr:colOff>
      <xdr:row>5</xdr:row>
      <xdr:rowOff>142875</xdr:rowOff>
    </xdr:to>
    <xdr:pic>
      <xdr:nvPicPr>
        <xdr:cNvPr id="22" name="그림 21" descr="https://www.dramexchange.com/Common/Images/product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123825</xdr:colOff>
      <xdr:row>5</xdr:row>
      <xdr:rowOff>66675</xdr:rowOff>
    </xdr:to>
    <xdr:pic>
      <xdr:nvPicPr>
        <xdr:cNvPr id="23" name="그림 22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0572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123825</xdr:colOff>
      <xdr:row>5</xdr:row>
      <xdr:rowOff>66675</xdr:rowOff>
    </xdr:to>
    <xdr:pic>
      <xdr:nvPicPr>
        <xdr:cNvPr id="24" name="그림 23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0572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123825</xdr:colOff>
      <xdr:row>5</xdr:row>
      <xdr:rowOff>66675</xdr:rowOff>
    </xdr:to>
    <xdr:pic>
      <xdr:nvPicPr>
        <xdr:cNvPr id="25" name="그림 24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0572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219075</xdr:colOff>
      <xdr:row>5</xdr:row>
      <xdr:rowOff>161925</xdr:rowOff>
    </xdr:to>
    <xdr:pic>
      <xdr:nvPicPr>
        <xdr:cNvPr id="26" name="그림 2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0572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142875</xdr:colOff>
      <xdr:row>6</xdr:row>
      <xdr:rowOff>142875</xdr:rowOff>
    </xdr:to>
    <xdr:pic>
      <xdr:nvPicPr>
        <xdr:cNvPr id="27" name="그림 26" descr="https://www.dramexchange.com/Common/Images/product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123825</xdr:colOff>
      <xdr:row>6</xdr:row>
      <xdr:rowOff>66675</xdr:rowOff>
    </xdr:to>
    <xdr:pic>
      <xdr:nvPicPr>
        <xdr:cNvPr id="28" name="그림 27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2668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123825</xdr:colOff>
      <xdr:row>6</xdr:row>
      <xdr:rowOff>66675</xdr:rowOff>
    </xdr:to>
    <xdr:pic>
      <xdr:nvPicPr>
        <xdr:cNvPr id="29" name="그림 28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2668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123825</xdr:colOff>
      <xdr:row>6</xdr:row>
      <xdr:rowOff>66675</xdr:rowOff>
    </xdr:to>
    <xdr:pic>
      <xdr:nvPicPr>
        <xdr:cNvPr id="30" name="그림 29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2668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219075</xdr:colOff>
      <xdr:row>6</xdr:row>
      <xdr:rowOff>161925</xdr:rowOff>
    </xdr:to>
    <xdr:pic>
      <xdr:nvPicPr>
        <xdr:cNvPr id="31" name="그림 3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2668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142875</xdr:colOff>
      <xdr:row>7</xdr:row>
      <xdr:rowOff>142875</xdr:rowOff>
    </xdr:to>
    <xdr:pic>
      <xdr:nvPicPr>
        <xdr:cNvPr id="32" name="그림 31" descr="https://www.dramexchange.com/Common/Images/product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123825</xdr:colOff>
      <xdr:row>7</xdr:row>
      <xdr:rowOff>66675</xdr:rowOff>
    </xdr:to>
    <xdr:pic>
      <xdr:nvPicPr>
        <xdr:cNvPr id="33" name="그림 32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4763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123825</xdr:colOff>
      <xdr:row>7</xdr:row>
      <xdr:rowOff>66675</xdr:rowOff>
    </xdr:to>
    <xdr:pic>
      <xdr:nvPicPr>
        <xdr:cNvPr id="34" name="그림 33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4763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123825</xdr:colOff>
      <xdr:row>7</xdr:row>
      <xdr:rowOff>66675</xdr:rowOff>
    </xdr:to>
    <xdr:pic>
      <xdr:nvPicPr>
        <xdr:cNvPr id="35" name="그림 34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4763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219075</xdr:colOff>
      <xdr:row>7</xdr:row>
      <xdr:rowOff>161925</xdr:rowOff>
    </xdr:to>
    <xdr:pic>
      <xdr:nvPicPr>
        <xdr:cNvPr id="36" name="그림 3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4763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142875</xdr:colOff>
      <xdr:row>8</xdr:row>
      <xdr:rowOff>142875</xdr:rowOff>
    </xdr:to>
    <xdr:pic>
      <xdr:nvPicPr>
        <xdr:cNvPr id="37" name="그림 36" descr="https://www.dramexchange.com/Common/Images/product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123825</xdr:colOff>
      <xdr:row>8</xdr:row>
      <xdr:rowOff>66675</xdr:rowOff>
    </xdr:to>
    <xdr:pic>
      <xdr:nvPicPr>
        <xdr:cNvPr id="38" name="그림 37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6859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123825</xdr:colOff>
      <xdr:row>8</xdr:row>
      <xdr:rowOff>66675</xdr:rowOff>
    </xdr:to>
    <xdr:pic>
      <xdr:nvPicPr>
        <xdr:cNvPr id="39" name="그림 38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6859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123825</xdr:colOff>
      <xdr:row>8</xdr:row>
      <xdr:rowOff>66675</xdr:rowOff>
    </xdr:to>
    <xdr:pic>
      <xdr:nvPicPr>
        <xdr:cNvPr id="40" name="그림 39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6859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219075</xdr:colOff>
      <xdr:row>8</xdr:row>
      <xdr:rowOff>161925</xdr:rowOff>
    </xdr:to>
    <xdr:pic>
      <xdr:nvPicPr>
        <xdr:cNvPr id="41" name="그림 4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6859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142875</xdr:colOff>
      <xdr:row>9</xdr:row>
      <xdr:rowOff>142875</xdr:rowOff>
    </xdr:to>
    <xdr:pic>
      <xdr:nvPicPr>
        <xdr:cNvPr id="42" name="그림 41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4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123825</xdr:colOff>
      <xdr:row>9</xdr:row>
      <xdr:rowOff>66675</xdr:rowOff>
    </xdr:to>
    <xdr:pic>
      <xdr:nvPicPr>
        <xdr:cNvPr id="43" name="그림 42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8954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123825</xdr:colOff>
      <xdr:row>9</xdr:row>
      <xdr:rowOff>66675</xdr:rowOff>
    </xdr:to>
    <xdr:pic>
      <xdr:nvPicPr>
        <xdr:cNvPr id="44" name="그림 43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8954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123825</xdr:colOff>
      <xdr:row>9</xdr:row>
      <xdr:rowOff>66675</xdr:rowOff>
    </xdr:to>
    <xdr:pic>
      <xdr:nvPicPr>
        <xdr:cNvPr id="45" name="그림 44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8954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219075</xdr:colOff>
      <xdr:row>9</xdr:row>
      <xdr:rowOff>161925</xdr:rowOff>
    </xdr:to>
    <xdr:pic>
      <xdr:nvPicPr>
        <xdr:cNvPr id="46" name="그림 4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8954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142875</xdr:colOff>
      <xdr:row>10</xdr:row>
      <xdr:rowOff>142875</xdr:rowOff>
    </xdr:to>
    <xdr:pic>
      <xdr:nvPicPr>
        <xdr:cNvPr id="47" name="그림 46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123825</xdr:colOff>
      <xdr:row>10</xdr:row>
      <xdr:rowOff>66675</xdr:rowOff>
    </xdr:to>
    <xdr:pic>
      <xdr:nvPicPr>
        <xdr:cNvPr id="48" name="그림 47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1050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123825</xdr:colOff>
      <xdr:row>10</xdr:row>
      <xdr:rowOff>66675</xdr:rowOff>
    </xdr:to>
    <xdr:pic>
      <xdr:nvPicPr>
        <xdr:cNvPr id="49" name="그림 48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1050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123825</xdr:colOff>
      <xdr:row>10</xdr:row>
      <xdr:rowOff>66675</xdr:rowOff>
    </xdr:to>
    <xdr:pic>
      <xdr:nvPicPr>
        <xdr:cNvPr id="50" name="그림 49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1050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219075</xdr:colOff>
      <xdr:row>10</xdr:row>
      <xdr:rowOff>161925</xdr:rowOff>
    </xdr:to>
    <xdr:pic>
      <xdr:nvPicPr>
        <xdr:cNvPr id="51" name="그림 5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1050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142875</xdr:colOff>
      <xdr:row>11</xdr:row>
      <xdr:rowOff>142875</xdr:rowOff>
    </xdr:to>
    <xdr:pic>
      <xdr:nvPicPr>
        <xdr:cNvPr id="52" name="그림 51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123825</xdr:colOff>
      <xdr:row>11</xdr:row>
      <xdr:rowOff>66675</xdr:rowOff>
    </xdr:to>
    <xdr:pic>
      <xdr:nvPicPr>
        <xdr:cNvPr id="53" name="그림 52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3145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123825</xdr:colOff>
      <xdr:row>11</xdr:row>
      <xdr:rowOff>66675</xdr:rowOff>
    </xdr:to>
    <xdr:pic>
      <xdr:nvPicPr>
        <xdr:cNvPr id="54" name="그림 53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3145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123825</xdr:colOff>
      <xdr:row>11</xdr:row>
      <xdr:rowOff>66675</xdr:rowOff>
    </xdr:to>
    <xdr:pic>
      <xdr:nvPicPr>
        <xdr:cNvPr id="55" name="그림 54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3145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219075</xdr:colOff>
      <xdr:row>11</xdr:row>
      <xdr:rowOff>161925</xdr:rowOff>
    </xdr:to>
    <xdr:pic>
      <xdr:nvPicPr>
        <xdr:cNvPr id="56" name="그림 5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3145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142875</xdr:colOff>
      <xdr:row>14</xdr:row>
      <xdr:rowOff>142875</xdr:rowOff>
    </xdr:to>
    <xdr:pic>
      <xdr:nvPicPr>
        <xdr:cNvPr id="57" name="그림 56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123825</xdr:colOff>
      <xdr:row>14</xdr:row>
      <xdr:rowOff>104775</xdr:rowOff>
    </xdr:to>
    <xdr:pic>
      <xdr:nvPicPr>
        <xdr:cNvPr id="58" name="그림 57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9527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123825</xdr:colOff>
      <xdr:row>14</xdr:row>
      <xdr:rowOff>104775</xdr:rowOff>
    </xdr:to>
    <xdr:pic>
      <xdr:nvPicPr>
        <xdr:cNvPr id="59" name="그림 58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9527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123825</xdr:colOff>
      <xdr:row>14</xdr:row>
      <xdr:rowOff>104775</xdr:rowOff>
    </xdr:to>
    <xdr:pic>
      <xdr:nvPicPr>
        <xdr:cNvPr id="60" name="그림 59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9527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219075</xdr:colOff>
      <xdr:row>14</xdr:row>
      <xdr:rowOff>161925</xdr:rowOff>
    </xdr:to>
    <xdr:pic>
      <xdr:nvPicPr>
        <xdr:cNvPr id="61" name="그림 6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295275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142875</xdr:colOff>
      <xdr:row>15</xdr:row>
      <xdr:rowOff>142875</xdr:rowOff>
    </xdr:to>
    <xdr:pic>
      <xdr:nvPicPr>
        <xdr:cNvPr id="62" name="그림 61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1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123825</xdr:colOff>
      <xdr:row>15</xdr:row>
      <xdr:rowOff>104775</xdr:rowOff>
    </xdr:to>
    <xdr:pic>
      <xdr:nvPicPr>
        <xdr:cNvPr id="63" name="그림 6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1718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123825</xdr:colOff>
      <xdr:row>15</xdr:row>
      <xdr:rowOff>66675</xdr:rowOff>
    </xdr:to>
    <xdr:pic>
      <xdr:nvPicPr>
        <xdr:cNvPr id="64" name="그림 63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1718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123825</xdr:colOff>
      <xdr:row>15</xdr:row>
      <xdr:rowOff>104775</xdr:rowOff>
    </xdr:to>
    <xdr:pic>
      <xdr:nvPicPr>
        <xdr:cNvPr id="65" name="그림 64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1718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219075</xdr:colOff>
      <xdr:row>15</xdr:row>
      <xdr:rowOff>161925</xdr:rowOff>
    </xdr:to>
    <xdr:pic>
      <xdr:nvPicPr>
        <xdr:cNvPr id="66" name="그림 6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1718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142875</xdr:colOff>
      <xdr:row>16</xdr:row>
      <xdr:rowOff>142875</xdr:rowOff>
    </xdr:to>
    <xdr:pic>
      <xdr:nvPicPr>
        <xdr:cNvPr id="67" name="그림 66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123825</xdr:colOff>
      <xdr:row>16</xdr:row>
      <xdr:rowOff>104775</xdr:rowOff>
    </xdr:to>
    <xdr:pic>
      <xdr:nvPicPr>
        <xdr:cNvPr id="68" name="그림 67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3909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123825</xdr:colOff>
      <xdr:row>16</xdr:row>
      <xdr:rowOff>66675</xdr:rowOff>
    </xdr:to>
    <xdr:pic>
      <xdr:nvPicPr>
        <xdr:cNvPr id="69" name="그림 68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390900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123825</xdr:colOff>
      <xdr:row>16</xdr:row>
      <xdr:rowOff>104775</xdr:rowOff>
    </xdr:to>
    <xdr:pic>
      <xdr:nvPicPr>
        <xdr:cNvPr id="70" name="그림 69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3909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219075</xdr:colOff>
      <xdr:row>16</xdr:row>
      <xdr:rowOff>161925</xdr:rowOff>
    </xdr:to>
    <xdr:pic>
      <xdr:nvPicPr>
        <xdr:cNvPr id="71" name="그림 7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39090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142875</xdr:colOff>
      <xdr:row>17</xdr:row>
      <xdr:rowOff>142875</xdr:rowOff>
    </xdr:to>
    <xdr:pic>
      <xdr:nvPicPr>
        <xdr:cNvPr id="72" name="그림 71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123825</xdr:colOff>
      <xdr:row>17</xdr:row>
      <xdr:rowOff>104775</xdr:rowOff>
    </xdr:to>
    <xdr:pic>
      <xdr:nvPicPr>
        <xdr:cNvPr id="73" name="그림 7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6099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123825</xdr:colOff>
      <xdr:row>17</xdr:row>
      <xdr:rowOff>66675</xdr:rowOff>
    </xdr:to>
    <xdr:pic>
      <xdr:nvPicPr>
        <xdr:cNvPr id="74" name="그림 73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6099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123825</xdr:colOff>
      <xdr:row>17</xdr:row>
      <xdr:rowOff>104775</xdr:rowOff>
    </xdr:to>
    <xdr:pic>
      <xdr:nvPicPr>
        <xdr:cNvPr id="75" name="그림 74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6099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219075</xdr:colOff>
      <xdr:row>17</xdr:row>
      <xdr:rowOff>161925</xdr:rowOff>
    </xdr:to>
    <xdr:pic>
      <xdr:nvPicPr>
        <xdr:cNvPr id="76" name="그림 7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6099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142875</xdr:colOff>
      <xdr:row>18</xdr:row>
      <xdr:rowOff>142875</xdr:rowOff>
    </xdr:to>
    <xdr:pic>
      <xdr:nvPicPr>
        <xdr:cNvPr id="77" name="그림 76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123825</xdr:colOff>
      <xdr:row>18</xdr:row>
      <xdr:rowOff>104775</xdr:rowOff>
    </xdr:to>
    <xdr:pic>
      <xdr:nvPicPr>
        <xdr:cNvPr id="78" name="그림 77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8290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123825</xdr:colOff>
      <xdr:row>18</xdr:row>
      <xdr:rowOff>104775</xdr:rowOff>
    </xdr:to>
    <xdr:pic>
      <xdr:nvPicPr>
        <xdr:cNvPr id="79" name="그림 78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8290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123825</xdr:colOff>
      <xdr:row>18</xdr:row>
      <xdr:rowOff>104775</xdr:rowOff>
    </xdr:to>
    <xdr:pic>
      <xdr:nvPicPr>
        <xdr:cNvPr id="80" name="그림 79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8290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219075</xdr:colOff>
      <xdr:row>18</xdr:row>
      <xdr:rowOff>161925</xdr:rowOff>
    </xdr:to>
    <xdr:pic>
      <xdr:nvPicPr>
        <xdr:cNvPr id="81" name="그림 8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82905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142875</xdr:colOff>
      <xdr:row>19</xdr:row>
      <xdr:rowOff>142875</xdr:rowOff>
    </xdr:to>
    <xdr:pic>
      <xdr:nvPicPr>
        <xdr:cNvPr id="82" name="그림 81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123825</xdr:colOff>
      <xdr:row>19</xdr:row>
      <xdr:rowOff>66675</xdr:rowOff>
    </xdr:to>
    <xdr:pic>
      <xdr:nvPicPr>
        <xdr:cNvPr id="83" name="그림 82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0481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123825</xdr:colOff>
      <xdr:row>19</xdr:row>
      <xdr:rowOff>66675</xdr:rowOff>
    </xdr:to>
    <xdr:pic>
      <xdr:nvPicPr>
        <xdr:cNvPr id="84" name="그림 83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0481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123825</xdr:colOff>
      <xdr:row>19</xdr:row>
      <xdr:rowOff>66675</xdr:rowOff>
    </xdr:to>
    <xdr:pic>
      <xdr:nvPicPr>
        <xdr:cNvPr id="85" name="그림 84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0481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219075</xdr:colOff>
      <xdr:row>19</xdr:row>
      <xdr:rowOff>161925</xdr:rowOff>
    </xdr:to>
    <xdr:pic>
      <xdr:nvPicPr>
        <xdr:cNvPr id="86" name="그림 8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0481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142875</xdr:colOff>
      <xdr:row>20</xdr:row>
      <xdr:rowOff>142875</xdr:rowOff>
    </xdr:to>
    <xdr:pic>
      <xdr:nvPicPr>
        <xdr:cNvPr id="87" name="그림 86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123825</xdr:colOff>
      <xdr:row>20</xdr:row>
      <xdr:rowOff>66675</xdr:rowOff>
    </xdr:to>
    <xdr:pic>
      <xdr:nvPicPr>
        <xdr:cNvPr id="88" name="그림 87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267200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123825</xdr:colOff>
      <xdr:row>20</xdr:row>
      <xdr:rowOff>66675</xdr:rowOff>
    </xdr:to>
    <xdr:pic>
      <xdr:nvPicPr>
        <xdr:cNvPr id="89" name="그림 88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267200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123825</xdr:colOff>
      <xdr:row>20</xdr:row>
      <xdr:rowOff>66675</xdr:rowOff>
    </xdr:to>
    <xdr:pic>
      <xdr:nvPicPr>
        <xdr:cNvPr id="90" name="그림 89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267200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219075</xdr:colOff>
      <xdr:row>20</xdr:row>
      <xdr:rowOff>161925</xdr:rowOff>
    </xdr:to>
    <xdr:pic>
      <xdr:nvPicPr>
        <xdr:cNvPr id="91" name="그림 9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426720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142875</xdr:colOff>
      <xdr:row>1</xdr:row>
      <xdr:rowOff>142875</xdr:rowOff>
    </xdr:to>
    <xdr:pic>
      <xdr:nvPicPr>
        <xdr:cNvPr id="2" name="그림 1" descr="https://www.dramexchange.com/Common/Images/mlc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123825</xdr:colOff>
      <xdr:row>1</xdr:row>
      <xdr:rowOff>104775</xdr:rowOff>
    </xdr:to>
    <xdr:pic>
      <xdr:nvPicPr>
        <xdr:cNvPr id="3" name="그림 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2190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123825</xdr:colOff>
      <xdr:row>1</xdr:row>
      <xdr:rowOff>104775</xdr:rowOff>
    </xdr:to>
    <xdr:pic>
      <xdr:nvPicPr>
        <xdr:cNvPr id="4" name="그림 3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2190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123825</xdr:colOff>
      <xdr:row>1</xdr:row>
      <xdr:rowOff>104775</xdr:rowOff>
    </xdr:to>
    <xdr:pic>
      <xdr:nvPicPr>
        <xdr:cNvPr id="5" name="그림 4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2190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219075</xdr:colOff>
      <xdr:row>1</xdr:row>
      <xdr:rowOff>161925</xdr:rowOff>
    </xdr:to>
    <xdr:pic>
      <xdr:nvPicPr>
        <xdr:cNvPr id="6" name="그림 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2190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142875</xdr:colOff>
      <xdr:row>2</xdr:row>
      <xdr:rowOff>142875</xdr:rowOff>
    </xdr:to>
    <xdr:pic>
      <xdr:nvPicPr>
        <xdr:cNvPr id="7" name="그림 6" descr="https://www.dramexchange.com/Common/Images/mlc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123825</xdr:colOff>
      <xdr:row>2</xdr:row>
      <xdr:rowOff>104775</xdr:rowOff>
    </xdr:to>
    <xdr:pic>
      <xdr:nvPicPr>
        <xdr:cNvPr id="8" name="그림 7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4286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123825</xdr:colOff>
      <xdr:row>2</xdr:row>
      <xdr:rowOff>104775</xdr:rowOff>
    </xdr:to>
    <xdr:pic>
      <xdr:nvPicPr>
        <xdr:cNvPr id="9" name="그림 8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4286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123825</xdr:colOff>
      <xdr:row>2</xdr:row>
      <xdr:rowOff>104775</xdr:rowOff>
    </xdr:to>
    <xdr:pic>
      <xdr:nvPicPr>
        <xdr:cNvPr id="10" name="그림 9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4286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219075</xdr:colOff>
      <xdr:row>2</xdr:row>
      <xdr:rowOff>161925</xdr:rowOff>
    </xdr:to>
    <xdr:pic>
      <xdr:nvPicPr>
        <xdr:cNvPr id="11" name="그림 1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4286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142875</xdr:colOff>
      <xdr:row>3</xdr:row>
      <xdr:rowOff>142875</xdr:rowOff>
    </xdr:to>
    <xdr:pic>
      <xdr:nvPicPr>
        <xdr:cNvPr id="12" name="그림 11" descr="https://www.dramexchange.com/Common/Images/mlc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123825</xdr:colOff>
      <xdr:row>3</xdr:row>
      <xdr:rowOff>104775</xdr:rowOff>
    </xdr:to>
    <xdr:pic>
      <xdr:nvPicPr>
        <xdr:cNvPr id="13" name="그림 1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381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123825</xdr:colOff>
      <xdr:row>3</xdr:row>
      <xdr:rowOff>104775</xdr:rowOff>
    </xdr:to>
    <xdr:pic>
      <xdr:nvPicPr>
        <xdr:cNvPr id="14" name="그림 13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381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123825</xdr:colOff>
      <xdr:row>3</xdr:row>
      <xdr:rowOff>104775</xdr:rowOff>
    </xdr:to>
    <xdr:pic>
      <xdr:nvPicPr>
        <xdr:cNvPr id="15" name="그림 14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381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219075</xdr:colOff>
      <xdr:row>3</xdr:row>
      <xdr:rowOff>161925</xdr:rowOff>
    </xdr:to>
    <xdr:pic>
      <xdr:nvPicPr>
        <xdr:cNvPr id="16" name="그림 1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381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142875</xdr:colOff>
      <xdr:row>4</xdr:row>
      <xdr:rowOff>142875</xdr:rowOff>
    </xdr:to>
    <xdr:pic>
      <xdr:nvPicPr>
        <xdr:cNvPr id="17" name="그림 16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123825</xdr:colOff>
      <xdr:row>4</xdr:row>
      <xdr:rowOff>104775</xdr:rowOff>
    </xdr:to>
    <xdr:pic>
      <xdr:nvPicPr>
        <xdr:cNvPr id="18" name="그림 17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8477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123825</xdr:colOff>
      <xdr:row>4</xdr:row>
      <xdr:rowOff>104775</xdr:rowOff>
    </xdr:to>
    <xdr:pic>
      <xdr:nvPicPr>
        <xdr:cNvPr id="19" name="그림 18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8477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123825</xdr:colOff>
      <xdr:row>4</xdr:row>
      <xdr:rowOff>104775</xdr:rowOff>
    </xdr:to>
    <xdr:pic>
      <xdr:nvPicPr>
        <xdr:cNvPr id="20" name="그림 19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8477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219075</xdr:colOff>
      <xdr:row>4</xdr:row>
      <xdr:rowOff>161925</xdr:rowOff>
    </xdr:to>
    <xdr:pic>
      <xdr:nvPicPr>
        <xdr:cNvPr id="21" name="그림 2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8477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142875</xdr:colOff>
      <xdr:row>5</xdr:row>
      <xdr:rowOff>142875</xdr:rowOff>
    </xdr:to>
    <xdr:pic>
      <xdr:nvPicPr>
        <xdr:cNvPr id="22" name="그림 21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123825</xdr:colOff>
      <xdr:row>5</xdr:row>
      <xdr:rowOff>104775</xdr:rowOff>
    </xdr:to>
    <xdr:pic>
      <xdr:nvPicPr>
        <xdr:cNvPr id="23" name="그림 2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0572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123825</xdr:colOff>
      <xdr:row>5</xdr:row>
      <xdr:rowOff>104775</xdr:rowOff>
    </xdr:to>
    <xdr:pic>
      <xdr:nvPicPr>
        <xdr:cNvPr id="24" name="그림 23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0572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123825</xdr:colOff>
      <xdr:row>5</xdr:row>
      <xdr:rowOff>104775</xdr:rowOff>
    </xdr:to>
    <xdr:pic>
      <xdr:nvPicPr>
        <xdr:cNvPr id="25" name="그림 24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0572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219075</xdr:colOff>
      <xdr:row>5</xdr:row>
      <xdr:rowOff>161925</xdr:rowOff>
    </xdr:to>
    <xdr:pic>
      <xdr:nvPicPr>
        <xdr:cNvPr id="26" name="그림 2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0572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142875</xdr:colOff>
      <xdr:row>6</xdr:row>
      <xdr:rowOff>142875</xdr:rowOff>
    </xdr:to>
    <xdr:pic>
      <xdr:nvPicPr>
        <xdr:cNvPr id="27" name="그림 26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123825</xdr:colOff>
      <xdr:row>6</xdr:row>
      <xdr:rowOff>104775</xdr:rowOff>
    </xdr:to>
    <xdr:pic>
      <xdr:nvPicPr>
        <xdr:cNvPr id="28" name="그림 27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2668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123825</xdr:colOff>
      <xdr:row>6</xdr:row>
      <xdr:rowOff>104775</xdr:rowOff>
    </xdr:to>
    <xdr:pic>
      <xdr:nvPicPr>
        <xdr:cNvPr id="29" name="그림 28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2668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123825</xdr:colOff>
      <xdr:row>6</xdr:row>
      <xdr:rowOff>104775</xdr:rowOff>
    </xdr:to>
    <xdr:pic>
      <xdr:nvPicPr>
        <xdr:cNvPr id="30" name="그림 29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2668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219075</xdr:colOff>
      <xdr:row>6</xdr:row>
      <xdr:rowOff>161925</xdr:rowOff>
    </xdr:to>
    <xdr:pic>
      <xdr:nvPicPr>
        <xdr:cNvPr id="31" name="그림 3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2668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142875</xdr:colOff>
      <xdr:row>7</xdr:row>
      <xdr:rowOff>142875</xdr:rowOff>
    </xdr:to>
    <xdr:pic>
      <xdr:nvPicPr>
        <xdr:cNvPr id="32" name="그림 31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123825</xdr:colOff>
      <xdr:row>7</xdr:row>
      <xdr:rowOff>104775</xdr:rowOff>
    </xdr:to>
    <xdr:pic>
      <xdr:nvPicPr>
        <xdr:cNvPr id="33" name="그림 3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4763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123825</xdr:colOff>
      <xdr:row>7</xdr:row>
      <xdr:rowOff>104775</xdr:rowOff>
    </xdr:to>
    <xdr:pic>
      <xdr:nvPicPr>
        <xdr:cNvPr id="34" name="그림 33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4763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123825</xdr:colOff>
      <xdr:row>7</xdr:row>
      <xdr:rowOff>104775</xdr:rowOff>
    </xdr:to>
    <xdr:pic>
      <xdr:nvPicPr>
        <xdr:cNvPr id="35" name="그림 34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4763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219075</xdr:colOff>
      <xdr:row>7</xdr:row>
      <xdr:rowOff>161925</xdr:rowOff>
    </xdr:to>
    <xdr:pic>
      <xdr:nvPicPr>
        <xdr:cNvPr id="36" name="그림 3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4763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142875</xdr:colOff>
      <xdr:row>8</xdr:row>
      <xdr:rowOff>142875</xdr:rowOff>
    </xdr:to>
    <xdr:pic>
      <xdr:nvPicPr>
        <xdr:cNvPr id="37" name="그림 36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123825</xdr:colOff>
      <xdr:row>8</xdr:row>
      <xdr:rowOff>104775</xdr:rowOff>
    </xdr:to>
    <xdr:pic>
      <xdr:nvPicPr>
        <xdr:cNvPr id="38" name="그림 37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6859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123825</xdr:colOff>
      <xdr:row>8</xdr:row>
      <xdr:rowOff>104775</xdr:rowOff>
    </xdr:to>
    <xdr:pic>
      <xdr:nvPicPr>
        <xdr:cNvPr id="39" name="그림 38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6859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123825</xdr:colOff>
      <xdr:row>8</xdr:row>
      <xdr:rowOff>104775</xdr:rowOff>
    </xdr:to>
    <xdr:pic>
      <xdr:nvPicPr>
        <xdr:cNvPr id="40" name="그림 39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6859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219075</xdr:colOff>
      <xdr:row>8</xdr:row>
      <xdr:rowOff>161925</xdr:rowOff>
    </xdr:to>
    <xdr:pic>
      <xdr:nvPicPr>
        <xdr:cNvPr id="41" name="그림 40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68592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142875</xdr:colOff>
      <xdr:row>9</xdr:row>
      <xdr:rowOff>142875</xdr:rowOff>
    </xdr:to>
    <xdr:pic>
      <xdr:nvPicPr>
        <xdr:cNvPr id="42" name="그림 41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4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123825</xdr:colOff>
      <xdr:row>9</xdr:row>
      <xdr:rowOff>104775</xdr:rowOff>
    </xdr:to>
    <xdr:pic>
      <xdr:nvPicPr>
        <xdr:cNvPr id="43" name="그림 4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8954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123825</xdr:colOff>
      <xdr:row>9</xdr:row>
      <xdr:rowOff>104775</xdr:rowOff>
    </xdr:to>
    <xdr:pic>
      <xdr:nvPicPr>
        <xdr:cNvPr id="44" name="그림 43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8954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123825</xdr:colOff>
      <xdr:row>9</xdr:row>
      <xdr:rowOff>104775</xdr:rowOff>
    </xdr:to>
    <xdr:pic>
      <xdr:nvPicPr>
        <xdr:cNvPr id="45" name="그림 44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8954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219075</xdr:colOff>
      <xdr:row>9</xdr:row>
      <xdr:rowOff>161925</xdr:rowOff>
    </xdr:to>
    <xdr:pic>
      <xdr:nvPicPr>
        <xdr:cNvPr id="46" name="그림 45" descr="https://www.dramexchange.com/Common/Images/histor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18954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2" name="그림 1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04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123825</xdr:colOff>
      <xdr:row>1</xdr:row>
      <xdr:rowOff>104775</xdr:rowOff>
    </xdr:to>
    <xdr:pic>
      <xdr:nvPicPr>
        <xdr:cNvPr id="3" name="그림 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48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190500</xdr:colOff>
      <xdr:row>1</xdr:row>
      <xdr:rowOff>171450</xdr:rowOff>
    </xdr:to>
    <xdr:pic>
      <xdr:nvPicPr>
        <xdr:cNvPr id="4" name="그림 3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50482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5" name="그림 4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52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123825</xdr:colOff>
      <xdr:row>2</xdr:row>
      <xdr:rowOff>66675</xdr:rowOff>
    </xdr:to>
    <xdr:pic>
      <xdr:nvPicPr>
        <xdr:cNvPr id="6" name="그림 5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525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190500</xdr:colOff>
      <xdr:row>2</xdr:row>
      <xdr:rowOff>171450</xdr:rowOff>
    </xdr:to>
    <xdr:pic>
      <xdr:nvPicPr>
        <xdr:cNvPr id="7" name="그림 6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5525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8" name="그림 7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90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123825</xdr:colOff>
      <xdr:row>3</xdr:row>
      <xdr:rowOff>66675</xdr:rowOff>
    </xdr:to>
    <xdr:pic>
      <xdr:nvPicPr>
        <xdr:cNvPr id="9" name="그림 8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907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190500</xdr:colOff>
      <xdr:row>3</xdr:row>
      <xdr:rowOff>171450</xdr:rowOff>
    </xdr:to>
    <xdr:pic>
      <xdr:nvPicPr>
        <xdr:cNvPr id="10" name="그림 9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3907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11" name="그림 10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28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123825</xdr:colOff>
      <xdr:row>4</xdr:row>
      <xdr:rowOff>66675</xdr:rowOff>
    </xdr:to>
    <xdr:pic>
      <xdr:nvPicPr>
        <xdr:cNvPr id="12" name="그림 11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289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4</xdr:row>
      <xdr:rowOff>171450</xdr:rowOff>
    </xdr:to>
    <xdr:pic>
      <xdr:nvPicPr>
        <xdr:cNvPr id="13" name="그림 12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32289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14" name="그림 13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67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123825</xdr:colOff>
      <xdr:row>5</xdr:row>
      <xdr:rowOff>66675</xdr:rowOff>
    </xdr:to>
    <xdr:pic>
      <xdr:nvPicPr>
        <xdr:cNvPr id="15" name="그림 14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0671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190500</xdr:colOff>
      <xdr:row>5</xdr:row>
      <xdr:rowOff>171450</xdr:rowOff>
    </xdr:to>
    <xdr:pic>
      <xdr:nvPicPr>
        <xdr:cNvPr id="16" name="그림 15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40671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17" name="그림 16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05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123825</xdr:colOff>
      <xdr:row>6</xdr:row>
      <xdr:rowOff>104775</xdr:rowOff>
    </xdr:to>
    <xdr:pic>
      <xdr:nvPicPr>
        <xdr:cNvPr id="18" name="그림 17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053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190500</xdr:colOff>
      <xdr:row>6</xdr:row>
      <xdr:rowOff>171450</xdr:rowOff>
    </xdr:to>
    <xdr:pic>
      <xdr:nvPicPr>
        <xdr:cNvPr id="19" name="그림 18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49053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20" name="그림 19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743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123825</xdr:colOff>
      <xdr:row>7</xdr:row>
      <xdr:rowOff>66675</xdr:rowOff>
    </xdr:to>
    <xdr:pic>
      <xdr:nvPicPr>
        <xdr:cNvPr id="21" name="그림 20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435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7</xdr:row>
      <xdr:rowOff>171450</xdr:rowOff>
    </xdr:to>
    <xdr:pic>
      <xdr:nvPicPr>
        <xdr:cNvPr id="22" name="그림 21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57435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23" name="그림 22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581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123825</xdr:colOff>
      <xdr:row>8</xdr:row>
      <xdr:rowOff>104775</xdr:rowOff>
    </xdr:to>
    <xdr:pic>
      <xdr:nvPicPr>
        <xdr:cNvPr id="24" name="그림 23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5817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190500</xdr:colOff>
      <xdr:row>8</xdr:row>
      <xdr:rowOff>171450</xdr:rowOff>
    </xdr:to>
    <xdr:pic>
      <xdr:nvPicPr>
        <xdr:cNvPr id="25" name="그림 24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65817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142875</xdr:colOff>
      <xdr:row>9</xdr:row>
      <xdr:rowOff>142875</xdr:rowOff>
    </xdr:to>
    <xdr:pic>
      <xdr:nvPicPr>
        <xdr:cNvPr id="26" name="그림 25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199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123825</xdr:colOff>
      <xdr:row>9</xdr:row>
      <xdr:rowOff>66675</xdr:rowOff>
    </xdr:to>
    <xdr:pic>
      <xdr:nvPicPr>
        <xdr:cNvPr id="27" name="그림 26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4199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190500</xdr:colOff>
      <xdr:row>9</xdr:row>
      <xdr:rowOff>171450</xdr:rowOff>
    </xdr:to>
    <xdr:pic>
      <xdr:nvPicPr>
        <xdr:cNvPr id="28" name="그림 27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74199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142875</xdr:colOff>
      <xdr:row>10</xdr:row>
      <xdr:rowOff>142875</xdr:rowOff>
    </xdr:to>
    <xdr:pic>
      <xdr:nvPicPr>
        <xdr:cNvPr id="29" name="그림 28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2581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123825</xdr:colOff>
      <xdr:row>10</xdr:row>
      <xdr:rowOff>66675</xdr:rowOff>
    </xdr:to>
    <xdr:pic>
      <xdr:nvPicPr>
        <xdr:cNvPr id="30" name="그림 29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2581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10</xdr:row>
      <xdr:rowOff>171450</xdr:rowOff>
    </xdr:to>
    <xdr:pic>
      <xdr:nvPicPr>
        <xdr:cNvPr id="31" name="그림 30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82581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142875</xdr:colOff>
      <xdr:row>11</xdr:row>
      <xdr:rowOff>142875</xdr:rowOff>
    </xdr:to>
    <xdr:pic>
      <xdr:nvPicPr>
        <xdr:cNvPr id="32" name="그림 31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963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123825</xdr:colOff>
      <xdr:row>11</xdr:row>
      <xdr:rowOff>104775</xdr:rowOff>
    </xdr:to>
    <xdr:pic>
      <xdr:nvPicPr>
        <xdr:cNvPr id="33" name="그림 3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0963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190500</xdr:colOff>
      <xdr:row>11</xdr:row>
      <xdr:rowOff>171450</xdr:rowOff>
    </xdr:to>
    <xdr:pic>
      <xdr:nvPicPr>
        <xdr:cNvPr id="34" name="그림 33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0963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142875</xdr:rowOff>
    </xdr:to>
    <xdr:pic>
      <xdr:nvPicPr>
        <xdr:cNvPr id="35" name="그림 34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934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123825</xdr:colOff>
      <xdr:row>12</xdr:row>
      <xdr:rowOff>66675</xdr:rowOff>
    </xdr:to>
    <xdr:pic>
      <xdr:nvPicPr>
        <xdr:cNvPr id="36" name="그림 35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9345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190500</xdr:colOff>
      <xdr:row>12</xdr:row>
      <xdr:rowOff>171450</xdr:rowOff>
    </xdr:to>
    <xdr:pic>
      <xdr:nvPicPr>
        <xdr:cNvPr id="37" name="그림 36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9345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38" name="그림 37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982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123825</xdr:colOff>
      <xdr:row>13</xdr:row>
      <xdr:rowOff>104775</xdr:rowOff>
    </xdr:to>
    <xdr:pic>
      <xdr:nvPicPr>
        <xdr:cNvPr id="39" name="그림 38" descr="https://www.dramexchange.com/Common/Images/up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9823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13</xdr:row>
      <xdr:rowOff>171450</xdr:rowOff>
    </xdr:to>
    <xdr:pic>
      <xdr:nvPicPr>
        <xdr:cNvPr id="40" name="그림 39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098232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142875</xdr:colOff>
      <xdr:row>14</xdr:row>
      <xdr:rowOff>142875</xdr:rowOff>
    </xdr:to>
    <xdr:pic>
      <xdr:nvPicPr>
        <xdr:cNvPr id="41" name="그림 40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239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123825</xdr:colOff>
      <xdr:row>14</xdr:row>
      <xdr:rowOff>104775</xdr:rowOff>
    </xdr:to>
    <xdr:pic>
      <xdr:nvPicPr>
        <xdr:cNvPr id="42" name="그림 41" descr="https://www.dramexchange.com/Common/Images/up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2396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190500</xdr:colOff>
      <xdr:row>14</xdr:row>
      <xdr:rowOff>171450</xdr:rowOff>
    </xdr:to>
    <xdr:pic>
      <xdr:nvPicPr>
        <xdr:cNvPr id="43" name="그림 42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223962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142875</xdr:colOff>
      <xdr:row>15</xdr:row>
      <xdr:rowOff>142875</xdr:rowOff>
    </xdr:to>
    <xdr:pic>
      <xdr:nvPicPr>
        <xdr:cNvPr id="44" name="그림 43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0778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123825</xdr:colOff>
      <xdr:row>15</xdr:row>
      <xdr:rowOff>66675</xdr:rowOff>
    </xdr:to>
    <xdr:pic>
      <xdr:nvPicPr>
        <xdr:cNvPr id="45" name="그림 44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7782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190500</xdr:colOff>
      <xdr:row>15</xdr:row>
      <xdr:rowOff>171450</xdr:rowOff>
    </xdr:to>
    <xdr:pic>
      <xdr:nvPicPr>
        <xdr:cNvPr id="46" name="그림 45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307782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142875</xdr:colOff>
      <xdr:row>16</xdr:row>
      <xdr:rowOff>142875</xdr:rowOff>
    </xdr:to>
    <xdr:pic>
      <xdr:nvPicPr>
        <xdr:cNvPr id="47" name="그림 46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1255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123825</xdr:colOff>
      <xdr:row>16</xdr:row>
      <xdr:rowOff>66675</xdr:rowOff>
    </xdr:to>
    <xdr:pic>
      <xdr:nvPicPr>
        <xdr:cNvPr id="48" name="그림 47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1255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16</xdr:row>
      <xdr:rowOff>171450</xdr:rowOff>
    </xdr:to>
    <xdr:pic>
      <xdr:nvPicPr>
        <xdr:cNvPr id="49" name="그림 48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41255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142875</xdr:colOff>
      <xdr:row>17</xdr:row>
      <xdr:rowOff>142875</xdr:rowOff>
    </xdr:to>
    <xdr:pic>
      <xdr:nvPicPr>
        <xdr:cNvPr id="50" name="그림 49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9637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123825</xdr:colOff>
      <xdr:row>17</xdr:row>
      <xdr:rowOff>104775</xdr:rowOff>
    </xdr:to>
    <xdr:pic>
      <xdr:nvPicPr>
        <xdr:cNvPr id="51" name="그림 50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96377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190500</xdr:colOff>
      <xdr:row>17</xdr:row>
      <xdr:rowOff>171450</xdr:rowOff>
    </xdr:to>
    <xdr:pic>
      <xdr:nvPicPr>
        <xdr:cNvPr id="52" name="그림 51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49637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142875</xdr:colOff>
      <xdr:row>18</xdr:row>
      <xdr:rowOff>142875</xdr:rowOff>
    </xdr:to>
    <xdr:pic>
      <xdr:nvPicPr>
        <xdr:cNvPr id="53" name="그림 52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011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123825</xdr:colOff>
      <xdr:row>18</xdr:row>
      <xdr:rowOff>104775</xdr:rowOff>
    </xdr:to>
    <xdr:pic>
      <xdr:nvPicPr>
        <xdr:cNvPr id="54" name="그림 53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011525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190500</xdr:colOff>
      <xdr:row>18</xdr:row>
      <xdr:rowOff>171450</xdr:rowOff>
    </xdr:to>
    <xdr:pic>
      <xdr:nvPicPr>
        <xdr:cNvPr id="55" name="그림 54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01152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142875</xdr:colOff>
      <xdr:row>19</xdr:row>
      <xdr:rowOff>142875</xdr:rowOff>
    </xdr:to>
    <xdr:pic>
      <xdr:nvPicPr>
        <xdr:cNvPr id="56" name="그림 55" descr="https://www.dramexchange.com/Common/Images/chip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059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123825</xdr:colOff>
      <xdr:row>19</xdr:row>
      <xdr:rowOff>66675</xdr:rowOff>
    </xdr:to>
    <xdr:pic>
      <xdr:nvPicPr>
        <xdr:cNvPr id="57" name="그림 56" descr="https://www.dramexchange.com/Common/Images/stable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059275"/>
          <a:ext cx="12382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19</xdr:row>
      <xdr:rowOff>171450</xdr:rowOff>
    </xdr:to>
    <xdr:pic>
      <xdr:nvPicPr>
        <xdr:cNvPr id="58" name="그림 57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70592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142875</xdr:colOff>
      <xdr:row>0</xdr:row>
      <xdr:rowOff>142875</xdr:rowOff>
    </xdr:to>
    <xdr:pic>
      <xdr:nvPicPr>
        <xdr:cNvPr id="2" name="그림 1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123825</xdr:colOff>
      <xdr:row>0</xdr:row>
      <xdr:rowOff>104775</xdr:rowOff>
    </xdr:to>
    <xdr:pic>
      <xdr:nvPicPr>
        <xdr:cNvPr id="3" name="그림 2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171450</xdr:rowOff>
    </xdr:to>
    <xdr:pic>
      <xdr:nvPicPr>
        <xdr:cNvPr id="4" name="그림 3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142875</xdr:rowOff>
    </xdr:to>
    <xdr:pic>
      <xdr:nvPicPr>
        <xdr:cNvPr id="5" name="그림 4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91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123825</xdr:colOff>
      <xdr:row>1</xdr:row>
      <xdr:rowOff>104775</xdr:rowOff>
    </xdr:to>
    <xdr:pic>
      <xdr:nvPicPr>
        <xdr:cNvPr id="6" name="그림 5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191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190500</xdr:colOff>
      <xdr:row>1</xdr:row>
      <xdr:rowOff>171450</xdr:rowOff>
    </xdr:to>
    <xdr:pic>
      <xdr:nvPicPr>
        <xdr:cNvPr id="7" name="그림 6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4191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142875</xdr:colOff>
      <xdr:row>2</xdr:row>
      <xdr:rowOff>142875</xdr:rowOff>
    </xdr:to>
    <xdr:pic>
      <xdr:nvPicPr>
        <xdr:cNvPr id="8" name="그림 7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382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123825</xdr:colOff>
      <xdr:row>2</xdr:row>
      <xdr:rowOff>104775</xdr:rowOff>
    </xdr:to>
    <xdr:pic>
      <xdr:nvPicPr>
        <xdr:cNvPr id="9" name="그림 8" descr="https://www.dramexchange.com/Common/Images/u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382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190500</xdr:colOff>
      <xdr:row>2</xdr:row>
      <xdr:rowOff>171450</xdr:rowOff>
    </xdr:to>
    <xdr:pic>
      <xdr:nvPicPr>
        <xdr:cNvPr id="10" name="그림 9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8382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3</xdr:row>
      <xdr:rowOff>142875</xdr:rowOff>
    </xdr:to>
    <xdr:pic>
      <xdr:nvPicPr>
        <xdr:cNvPr id="11" name="그림 10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573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123825</xdr:colOff>
      <xdr:row>3</xdr:row>
      <xdr:rowOff>104775</xdr:rowOff>
    </xdr:to>
    <xdr:pic>
      <xdr:nvPicPr>
        <xdr:cNvPr id="12" name="그림 11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573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190500</xdr:colOff>
      <xdr:row>3</xdr:row>
      <xdr:rowOff>171450</xdr:rowOff>
    </xdr:to>
    <xdr:pic>
      <xdr:nvPicPr>
        <xdr:cNvPr id="13" name="그림 12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2573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142875</xdr:colOff>
      <xdr:row>4</xdr:row>
      <xdr:rowOff>142875</xdr:rowOff>
    </xdr:to>
    <xdr:pic>
      <xdr:nvPicPr>
        <xdr:cNvPr id="14" name="그림 13" descr="https://www.dramexchange.com/Common/Images/slc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76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123825</xdr:colOff>
      <xdr:row>4</xdr:row>
      <xdr:rowOff>104775</xdr:rowOff>
    </xdr:to>
    <xdr:pic>
      <xdr:nvPicPr>
        <xdr:cNvPr id="15" name="그림 14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764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4</xdr:row>
      <xdr:rowOff>171450</xdr:rowOff>
    </xdr:to>
    <xdr:pic>
      <xdr:nvPicPr>
        <xdr:cNvPr id="16" name="그림 15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764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142875</xdr:colOff>
      <xdr:row>5</xdr:row>
      <xdr:rowOff>142875</xdr:rowOff>
    </xdr:to>
    <xdr:pic>
      <xdr:nvPicPr>
        <xdr:cNvPr id="17" name="그림 16" descr="https://www.dramexchange.com/Common/Images/mlc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123825</xdr:colOff>
      <xdr:row>5</xdr:row>
      <xdr:rowOff>104775</xdr:rowOff>
    </xdr:to>
    <xdr:pic>
      <xdr:nvPicPr>
        <xdr:cNvPr id="18" name="그림 17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190500</xdr:colOff>
      <xdr:row>5</xdr:row>
      <xdr:rowOff>171450</xdr:rowOff>
    </xdr:to>
    <xdr:pic>
      <xdr:nvPicPr>
        <xdr:cNvPr id="19" name="그림 18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0955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142875</xdr:colOff>
      <xdr:row>6</xdr:row>
      <xdr:rowOff>142875</xdr:rowOff>
    </xdr:to>
    <xdr:pic>
      <xdr:nvPicPr>
        <xdr:cNvPr id="20" name="그림 19" descr="https://www.dramexchange.com/Common/Images/mlc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241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123825</xdr:colOff>
      <xdr:row>6</xdr:row>
      <xdr:rowOff>104775</xdr:rowOff>
    </xdr:to>
    <xdr:pic>
      <xdr:nvPicPr>
        <xdr:cNvPr id="21" name="그림 20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7241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190500</xdr:colOff>
      <xdr:row>6</xdr:row>
      <xdr:rowOff>171450</xdr:rowOff>
    </xdr:to>
    <xdr:pic>
      <xdr:nvPicPr>
        <xdr:cNvPr id="22" name="그림 21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7241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142875</xdr:colOff>
      <xdr:row>7</xdr:row>
      <xdr:rowOff>142875</xdr:rowOff>
    </xdr:to>
    <xdr:pic>
      <xdr:nvPicPr>
        <xdr:cNvPr id="23" name="그림 22" descr="https://www.dramexchange.com/Common/Images/mlc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352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123825</xdr:colOff>
      <xdr:row>7</xdr:row>
      <xdr:rowOff>104775</xdr:rowOff>
    </xdr:to>
    <xdr:pic>
      <xdr:nvPicPr>
        <xdr:cNvPr id="24" name="그림 23" descr="https://www.dramexchange.com/Common/Images/dow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35280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7</xdr:row>
      <xdr:rowOff>171450</xdr:rowOff>
    </xdr:to>
    <xdr:pic>
      <xdr:nvPicPr>
        <xdr:cNvPr id="25" name="그림 24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33528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142875</xdr:colOff>
      <xdr:row>8</xdr:row>
      <xdr:rowOff>142875</xdr:rowOff>
    </xdr:to>
    <xdr:pic>
      <xdr:nvPicPr>
        <xdr:cNvPr id="26" name="그림 25" descr="https://www.dramexchange.com/Common/Images/mlc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81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123825</xdr:colOff>
      <xdr:row>8</xdr:row>
      <xdr:rowOff>104775</xdr:rowOff>
    </xdr:to>
    <xdr:pic>
      <xdr:nvPicPr>
        <xdr:cNvPr id="27" name="그림 26" descr="https://www.dramexchange.com/Common/Images/up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81450"/>
          <a:ext cx="1238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190500</xdr:colOff>
      <xdr:row>8</xdr:row>
      <xdr:rowOff>171450</xdr:rowOff>
    </xdr:to>
    <xdr:pic>
      <xdr:nvPicPr>
        <xdr:cNvPr id="28" name="그림 27" descr="https://www.dramexchange.com/Common/Images/Home/flash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39814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amexchange.com/Price/NationalContractDramDetail" TargetMode="External"/><Relationship Id="rId13" Type="http://schemas.openxmlformats.org/officeDocument/2006/relationships/hyperlink" Target="https://www.dramexchange.com/Price/NationalContractDramDetail" TargetMode="External"/><Relationship Id="rId18" Type="http://schemas.openxmlformats.org/officeDocument/2006/relationships/hyperlink" Target="https://www.dramexchange.com/Price/NationalContractDramDetail" TargetMode="External"/><Relationship Id="rId3" Type="http://schemas.openxmlformats.org/officeDocument/2006/relationships/hyperlink" Target="https://www.dramexchange.com/Price/NationalContractDramDetail" TargetMode="External"/><Relationship Id="rId7" Type="http://schemas.openxmlformats.org/officeDocument/2006/relationships/hyperlink" Target="https://www.dramexchange.com/Price/NationalContractDramDetail" TargetMode="External"/><Relationship Id="rId12" Type="http://schemas.openxmlformats.org/officeDocument/2006/relationships/hyperlink" Target="https://www.dramexchange.com/Price/NationalContractDramDetail" TargetMode="External"/><Relationship Id="rId17" Type="http://schemas.openxmlformats.org/officeDocument/2006/relationships/hyperlink" Target="https://www.dramexchange.com/Price/NationalContractDramDetail" TargetMode="External"/><Relationship Id="rId2" Type="http://schemas.openxmlformats.org/officeDocument/2006/relationships/hyperlink" Target="https://www.dramexchange.com/Price/NationalContractDramDetail" TargetMode="External"/><Relationship Id="rId16" Type="http://schemas.openxmlformats.org/officeDocument/2006/relationships/hyperlink" Target="https://www.dramexchange.com/Price/NationalContractDramDetail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dramexchange.com/Price/NationalContractDramDetail" TargetMode="External"/><Relationship Id="rId6" Type="http://schemas.openxmlformats.org/officeDocument/2006/relationships/hyperlink" Target="https://www.dramexchange.com/Price/NationalContractDramDetail" TargetMode="External"/><Relationship Id="rId11" Type="http://schemas.openxmlformats.org/officeDocument/2006/relationships/hyperlink" Target="https://www.dramexchange.com/Price/NationalContractDramDetail" TargetMode="External"/><Relationship Id="rId5" Type="http://schemas.openxmlformats.org/officeDocument/2006/relationships/hyperlink" Target="https://www.dramexchange.com/Price/NationalContractDramDetail" TargetMode="External"/><Relationship Id="rId15" Type="http://schemas.openxmlformats.org/officeDocument/2006/relationships/hyperlink" Target="https://www.dramexchange.com/Price/NationalContractDramDetail" TargetMode="External"/><Relationship Id="rId10" Type="http://schemas.openxmlformats.org/officeDocument/2006/relationships/hyperlink" Target="https://www.dramexchange.com/Price/NationalContractDramDetai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ramexchange.com/Price/NationalContractDramDetail" TargetMode="External"/><Relationship Id="rId9" Type="http://schemas.openxmlformats.org/officeDocument/2006/relationships/hyperlink" Target="https://www.dramexchange.com/Price/NationalContractDramDetail" TargetMode="External"/><Relationship Id="rId14" Type="http://schemas.openxmlformats.org/officeDocument/2006/relationships/hyperlink" Target="https://www.dramexchange.com/Price/NationalContractDramDetai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amexchange.com/Price/NationalContractFlashDetail" TargetMode="External"/><Relationship Id="rId3" Type="http://schemas.openxmlformats.org/officeDocument/2006/relationships/hyperlink" Target="https://www.dramexchange.com/Price/NationalContractFlashDetail" TargetMode="External"/><Relationship Id="rId7" Type="http://schemas.openxmlformats.org/officeDocument/2006/relationships/hyperlink" Target="https://www.dramexchange.com/Price/NationalContractFlashDetail" TargetMode="External"/><Relationship Id="rId2" Type="http://schemas.openxmlformats.org/officeDocument/2006/relationships/hyperlink" Target="https://www.dramexchange.com/Price/NationalContractFlashDetail" TargetMode="External"/><Relationship Id="rId1" Type="http://schemas.openxmlformats.org/officeDocument/2006/relationships/hyperlink" Target="https://www.dramexchange.com/Price/NationalContractFlashDetail" TargetMode="External"/><Relationship Id="rId6" Type="http://schemas.openxmlformats.org/officeDocument/2006/relationships/hyperlink" Target="https://www.dramexchange.com/Price/NationalContractFlashDetail" TargetMode="External"/><Relationship Id="rId5" Type="http://schemas.openxmlformats.org/officeDocument/2006/relationships/hyperlink" Target="https://www.dramexchange.com/Price/NationalContractFlashDetail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dramexchange.com/Price/NationalContractFlashDetail" TargetMode="External"/><Relationship Id="rId9" Type="http://schemas.openxmlformats.org/officeDocument/2006/relationships/hyperlink" Target="https://www.dramexchange.com/Price/NationalContractFlashDetai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amexchange.com/Price/Dram_Spot" TargetMode="External"/><Relationship Id="rId13" Type="http://schemas.openxmlformats.org/officeDocument/2006/relationships/hyperlink" Target="https://www.dramexchange.com/Price/Dram_Spot" TargetMode="External"/><Relationship Id="rId18" Type="http://schemas.openxmlformats.org/officeDocument/2006/relationships/hyperlink" Target="https://www.dramexchange.com/Price/Dram_Spot" TargetMode="External"/><Relationship Id="rId3" Type="http://schemas.openxmlformats.org/officeDocument/2006/relationships/hyperlink" Target="https://www.dramexchange.com/Price/Dram_Spot" TargetMode="External"/><Relationship Id="rId21" Type="http://schemas.openxmlformats.org/officeDocument/2006/relationships/drawing" Target="../drawings/drawing3.xml"/><Relationship Id="rId7" Type="http://schemas.openxmlformats.org/officeDocument/2006/relationships/hyperlink" Target="https://www.dramexchange.com/Price/Dram_Spot" TargetMode="External"/><Relationship Id="rId12" Type="http://schemas.openxmlformats.org/officeDocument/2006/relationships/hyperlink" Target="https://www.dramexchange.com/Price/Dram_Spot" TargetMode="External"/><Relationship Id="rId17" Type="http://schemas.openxmlformats.org/officeDocument/2006/relationships/hyperlink" Target="https://www.dramexchange.com/Price/Dram_Spot" TargetMode="External"/><Relationship Id="rId2" Type="http://schemas.openxmlformats.org/officeDocument/2006/relationships/hyperlink" Target="https://www.dramexchange.com/Price/Dram_Spot" TargetMode="External"/><Relationship Id="rId16" Type="http://schemas.openxmlformats.org/officeDocument/2006/relationships/hyperlink" Target="https://www.dramexchange.com/Price/Dram_Spot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ramexchange.com/Price/Dram_Spot" TargetMode="External"/><Relationship Id="rId6" Type="http://schemas.openxmlformats.org/officeDocument/2006/relationships/hyperlink" Target="https://www.dramexchange.com/Price/Dram_Spot" TargetMode="External"/><Relationship Id="rId11" Type="http://schemas.openxmlformats.org/officeDocument/2006/relationships/hyperlink" Target="https://www.dramexchange.com/Price/Dram_Spot" TargetMode="External"/><Relationship Id="rId5" Type="http://schemas.openxmlformats.org/officeDocument/2006/relationships/hyperlink" Target="https://www.dramexchange.com/Price/Dram_Spot" TargetMode="External"/><Relationship Id="rId15" Type="http://schemas.openxmlformats.org/officeDocument/2006/relationships/hyperlink" Target="https://www.dramexchange.com/Price/Dram_Spot" TargetMode="External"/><Relationship Id="rId10" Type="http://schemas.openxmlformats.org/officeDocument/2006/relationships/hyperlink" Target="https://www.dramexchange.com/Price/Dram_Spot" TargetMode="External"/><Relationship Id="rId19" Type="http://schemas.openxmlformats.org/officeDocument/2006/relationships/hyperlink" Target="https://www.dramexchange.com/Price/Dram_Spot" TargetMode="External"/><Relationship Id="rId4" Type="http://schemas.openxmlformats.org/officeDocument/2006/relationships/hyperlink" Target="https://www.dramexchange.com/Price/Dram_Spot" TargetMode="External"/><Relationship Id="rId9" Type="http://schemas.openxmlformats.org/officeDocument/2006/relationships/hyperlink" Target="https://www.dramexchange.com/Price/Dram_Spot" TargetMode="External"/><Relationship Id="rId14" Type="http://schemas.openxmlformats.org/officeDocument/2006/relationships/hyperlink" Target="https://www.dramexchange.com/Price/Dram_Spo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amexchange.com/Price/Flash_Spot" TargetMode="External"/><Relationship Id="rId3" Type="http://schemas.openxmlformats.org/officeDocument/2006/relationships/hyperlink" Target="https://www.dramexchange.com/Price/Flash_Spot" TargetMode="External"/><Relationship Id="rId7" Type="http://schemas.openxmlformats.org/officeDocument/2006/relationships/hyperlink" Target="https://www.dramexchange.com/Price/Flash_Spot" TargetMode="External"/><Relationship Id="rId2" Type="http://schemas.openxmlformats.org/officeDocument/2006/relationships/hyperlink" Target="https://www.dramexchange.com/Price/Flash_Spot" TargetMode="External"/><Relationship Id="rId1" Type="http://schemas.openxmlformats.org/officeDocument/2006/relationships/hyperlink" Target="https://www.dramexchange.com/Price/Flash_Spot" TargetMode="External"/><Relationship Id="rId6" Type="http://schemas.openxmlformats.org/officeDocument/2006/relationships/hyperlink" Target="https://www.dramexchange.com/Price/Flash_Spot" TargetMode="External"/><Relationship Id="rId11" Type="http://schemas.openxmlformats.org/officeDocument/2006/relationships/drawing" Target="../drawings/drawing4.xml"/><Relationship Id="rId5" Type="http://schemas.openxmlformats.org/officeDocument/2006/relationships/hyperlink" Target="https://www.dramexchange.com/Price/Flash_Spot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dramexchange.com/Price/Flash_Spot" TargetMode="External"/><Relationship Id="rId9" Type="http://schemas.openxmlformats.org/officeDocument/2006/relationships/hyperlink" Target="https://www.dramexchange.com/Price/Flash_Sp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amexchange.com/Price/NationalContractDramDetail" TargetMode="External"/><Relationship Id="rId2" Type="http://schemas.openxmlformats.org/officeDocument/2006/relationships/hyperlink" Target="https://www.dramexchange.com/Price/Flash_spot" TargetMode="External"/><Relationship Id="rId1" Type="http://schemas.openxmlformats.org/officeDocument/2006/relationships/hyperlink" Target="https://www.dramexchange.com/Price/Dram_spot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dramexchange.com/Price/NationalContractFlash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5" sqref="B15:B21"/>
    </sheetView>
  </sheetViews>
  <sheetFormatPr defaultRowHeight="16.5" x14ac:dyDescent="0.3"/>
  <cols>
    <col min="1" max="1" width="9" style="19"/>
    <col min="2" max="2" width="21.875" style="19" bestFit="1" customWidth="1"/>
    <col min="3" max="16384" width="9" style="19"/>
  </cols>
  <sheetData>
    <row r="1" spans="1:2" ht="17.25" thickBot="1" x14ac:dyDescent="0.35">
      <c r="B1" s="19" t="s">
        <v>310</v>
      </c>
    </row>
    <row r="2" spans="1:2" ht="16.5" customHeight="1" x14ac:dyDescent="0.3">
      <c r="A2" s="33"/>
      <c r="B2" s="31" t="s">
        <v>205</v>
      </c>
    </row>
    <row r="3" spans="1:2" ht="16.5" customHeight="1" x14ac:dyDescent="0.3">
      <c r="A3" s="34"/>
      <c r="B3" s="32" t="s">
        <v>206</v>
      </c>
    </row>
    <row r="4" spans="1:2" ht="16.5" customHeight="1" x14ac:dyDescent="0.3">
      <c r="A4" s="35"/>
      <c r="B4" s="2" t="s">
        <v>207</v>
      </c>
    </row>
    <row r="5" spans="1:2" ht="16.5" customHeight="1" x14ac:dyDescent="0.3">
      <c r="A5" s="34"/>
      <c r="B5" s="32" t="s">
        <v>208</v>
      </c>
    </row>
    <row r="6" spans="1:2" ht="16.5" customHeight="1" x14ac:dyDescent="0.3">
      <c r="A6" s="35"/>
      <c r="B6" s="2" t="s">
        <v>209</v>
      </c>
    </row>
    <row r="7" spans="1:2" ht="16.5" customHeight="1" x14ac:dyDescent="0.3">
      <c r="A7" s="34"/>
      <c r="B7" s="32" t="s">
        <v>210</v>
      </c>
    </row>
    <row r="8" spans="1:2" ht="16.5" customHeight="1" x14ac:dyDescent="0.3">
      <c r="A8" s="35"/>
      <c r="B8" s="2" t="s">
        <v>211</v>
      </c>
    </row>
    <row r="9" spans="1:2" ht="16.5" customHeight="1" x14ac:dyDescent="0.3">
      <c r="A9" s="34"/>
      <c r="B9" s="32" t="s">
        <v>212</v>
      </c>
    </row>
    <row r="10" spans="1:2" ht="16.5" customHeight="1" x14ac:dyDescent="0.3">
      <c r="A10" s="35"/>
      <c r="B10" s="2" t="s">
        <v>213</v>
      </c>
    </row>
    <row r="11" spans="1:2" ht="16.5" customHeight="1" x14ac:dyDescent="0.3">
      <c r="A11" s="34"/>
      <c r="B11" s="32" t="s">
        <v>214</v>
      </c>
    </row>
    <row r="12" spans="1:2" ht="16.5" customHeight="1" x14ac:dyDescent="0.3">
      <c r="A12" s="35"/>
      <c r="B12" s="2" t="s">
        <v>215</v>
      </c>
    </row>
    <row r="14" spans="1:2" ht="17.25" thickBot="1" x14ac:dyDescent="0.35">
      <c r="B14" s="19" t="s">
        <v>311</v>
      </c>
    </row>
    <row r="15" spans="1:2" ht="17.25" customHeight="1" x14ac:dyDescent="0.3">
      <c r="A15" s="33"/>
      <c r="B15" s="31" t="s">
        <v>198</v>
      </c>
    </row>
    <row r="16" spans="1:2" ht="17.25" customHeight="1" x14ac:dyDescent="0.3">
      <c r="A16" s="34"/>
      <c r="B16" s="32" t="s">
        <v>199</v>
      </c>
    </row>
    <row r="17" spans="1:2" ht="17.25" customHeight="1" x14ac:dyDescent="0.3">
      <c r="A17" s="35"/>
      <c r="B17" s="2" t="s">
        <v>200</v>
      </c>
    </row>
    <row r="18" spans="1:2" ht="17.25" customHeight="1" x14ac:dyDescent="0.3">
      <c r="A18" s="34"/>
      <c r="B18" s="32" t="s">
        <v>201</v>
      </c>
    </row>
    <row r="19" spans="1:2" ht="17.25" customHeight="1" x14ac:dyDescent="0.3">
      <c r="A19" s="35"/>
      <c r="B19" s="2" t="s">
        <v>202</v>
      </c>
    </row>
    <row r="20" spans="1:2" ht="17.25" customHeight="1" x14ac:dyDescent="0.3">
      <c r="A20" s="34"/>
      <c r="B20" s="32" t="s">
        <v>203</v>
      </c>
    </row>
    <row r="21" spans="1:2" ht="16.5" customHeight="1" x14ac:dyDescent="0.3">
      <c r="A21" s="35"/>
      <c r="B21" s="2" t="s">
        <v>204</v>
      </c>
    </row>
  </sheetData>
  <phoneticPr fontId="6" type="noConversion"/>
  <hyperlinks>
    <hyperlink ref="B2" r:id="rId1" display="https://www.dramexchange.com/Price/NationalContractDramDetail"/>
    <hyperlink ref="B3" r:id="rId2" display="https://www.dramexchange.com/Price/NationalContractDramDetail"/>
    <hyperlink ref="B4" r:id="rId3" display="https://www.dramexchange.com/Price/NationalContractDramDetail"/>
    <hyperlink ref="B5" r:id="rId4" display="https://www.dramexchange.com/Price/NationalContractDramDetail"/>
    <hyperlink ref="B6" r:id="rId5" display="https://www.dramexchange.com/Price/NationalContractDramDetail"/>
    <hyperlink ref="B7" r:id="rId6" display="https://www.dramexchange.com/Price/NationalContractDramDetail"/>
    <hyperlink ref="B8" r:id="rId7" display="https://www.dramexchange.com/Price/NationalContractDramDetail"/>
    <hyperlink ref="B9" r:id="rId8" display="https://www.dramexchange.com/Price/NationalContractDramDetail"/>
    <hyperlink ref="B10" r:id="rId9" display="https://www.dramexchange.com/Price/NationalContractDramDetail"/>
    <hyperlink ref="B11" r:id="rId10" display="https://www.dramexchange.com/Price/NationalContractDramDetail"/>
    <hyperlink ref="B12" r:id="rId11" display="https://www.dramexchange.com/Price/NationalContractDramDetail"/>
    <hyperlink ref="B15" r:id="rId12" display="https://www.dramexchange.com/Price/NationalContractDramDetail"/>
    <hyperlink ref="B16" r:id="rId13" display="https://www.dramexchange.com/Price/NationalContractDramDetail"/>
    <hyperlink ref="B17" r:id="rId14" display="https://www.dramexchange.com/Price/NationalContractDramDetail"/>
    <hyperlink ref="B18" r:id="rId15" display="https://www.dramexchange.com/Price/NationalContractDramDetail"/>
    <hyperlink ref="B19" r:id="rId16" display="https://www.dramexchange.com/Price/NationalContractDramDetail"/>
    <hyperlink ref="B20" r:id="rId17" display="https://www.dramexchange.com/Price/NationalContractDramDetail"/>
    <hyperlink ref="B21" r:id="rId18" display="https://www.dramexchange.com/Price/NationalContractDramDetail"/>
  </hyperlinks>
  <pageMargins left="0.7" right="0.7" top="0.75" bottom="0.75" header="0.3" footer="0.3"/>
  <pageSetup paperSize="9" orientation="portrait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:B10"/>
    </sheetView>
  </sheetViews>
  <sheetFormatPr defaultRowHeight="16.5" x14ac:dyDescent="0.3"/>
  <cols>
    <col min="1" max="1" width="9" style="19"/>
    <col min="2" max="2" width="24.875" style="19" bestFit="1" customWidth="1"/>
    <col min="3" max="16384" width="9" style="19"/>
  </cols>
  <sheetData>
    <row r="1" spans="1:2" ht="17.25" thickBot="1" x14ac:dyDescent="0.35"/>
    <row r="2" spans="1:2" ht="16.5" customHeight="1" x14ac:dyDescent="0.3">
      <c r="A2" s="33"/>
      <c r="B2" s="31" t="s">
        <v>240</v>
      </c>
    </row>
    <row r="3" spans="1:2" ht="16.5" customHeight="1" x14ac:dyDescent="0.3">
      <c r="A3" s="34"/>
      <c r="B3" s="32" t="s">
        <v>241</v>
      </c>
    </row>
    <row r="4" spans="1:2" ht="16.5" customHeight="1" x14ac:dyDescent="0.3">
      <c r="A4" s="35"/>
      <c r="B4" s="2" t="s">
        <v>242</v>
      </c>
    </row>
    <row r="5" spans="1:2" ht="16.5" customHeight="1" x14ac:dyDescent="0.3">
      <c r="A5" s="34"/>
      <c r="B5" s="32" t="s">
        <v>243</v>
      </c>
    </row>
    <row r="6" spans="1:2" ht="16.5" customHeight="1" x14ac:dyDescent="0.3">
      <c r="A6" s="35"/>
      <c r="B6" s="2" t="s">
        <v>244</v>
      </c>
    </row>
    <row r="7" spans="1:2" ht="16.5" customHeight="1" x14ac:dyDescent="0.3">
      <c r="A7" s="34"/>
      <c r="B7" s="32" t="s">
        <v>245</v>
      </c>
    </row>
    <row r="8" spans="1:2" ht="16.5" customHeight="1" x14ac:dyDescent="0.3">
      <c r="A8" s="35"/>
      <c r="B8" s="2" t="s">
        <v>246</v>
      </c>
    </row>
    <row r="9" spans="1:2" ht="16.5" customHeight="1" x14ac:dyDescent="0.3">
      <c r="A9" s="34"/>
      <c r="B9" s="32" t="s">
        <v>247</v>
      </c>
    </row>
    <row r="10" spans="1:2" ht="16.5" customHeight="1" x14ac:dyDescent="0.3">
      <c r="A10" s="35"/>
      <c r="B10" s="2" t="s">
        <v>248</v>
      </c>
    </row>
  </sheetData>
  <phoneticPr fontId="6" type="noConversion"/>
  <hyperlinks>
    <hyperlink ref="B2" r:id="rId1" display="https://www.dramexchange.com/Price/NationalContractFlashDetail"/>
    <hyperlink ref="B3" r:id="rId2" display="https://www.dramexchange.com/Price/NationalContractFlashDetail"/>
    <hyperlink ref="B4" r:id="rId3" display="https://www.dramexchange.com/Price/NationalContractFlashDetail"/>
    <hyperlink ref="B5" r:id="rId4" display="https://www.dramexchange.com/Price/NationalContractFlashDetail"/>
    <hyperlink ref="B6" r:id="rId5" display="https://www.dramexchange.com/Price/NationalContractFlashDetail"/>
    <hyperlink ref="B7" r:id="rId6" display="https://www.dramexchange.com/Price/NationalContractFlashDetail"/>
    <hyperlink ref="B8" r:id="rId7" display="https://www.dramexchange.com/Price/NationalContractFlashDetail"/>
    <hyperlink ref="B9" r:id="rId8" display="https://www.dramexchange.com/Price/NationalContractFlashDetail"/>
    <hyperlink ref="B10" r:id="rId9" display="https://www.dramexchange.com/Price/NationalContractFlashDetail"/>
  </hyperlink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workbookViewId="0">
      <selection activeCell="C2" sqref="C2:C20"/>
    </sheetView>
  </sheetViews>
  <sheetFormatPr defaultRowHeight="16.5" x14ac:dyDescent="0.3"/>
  <cols>
    <col min="2" max="2" width="6.125" bestFit="1" customWidth="1"/>
    <col min="3" max="3" width="31.5" bestFit="1" customWidth="1"/>
    <col min="4" max="4" width="10.25" bestFit="1" customWidth="1"/>
    <col min="5" max="5" width="10" bestFit="1" customWidth="1"/>
    <col min="6" max="6" width="12.625" bestFit="1" customWidth="1"/>
    <col min="7" max="7" width="12.375" bestFit="1" customWidth="1"/>
    <col min="8" max="8" width="16.125" bestFit="1" customWidth="1"/>
    <col min="9" max="9" width="15.25" bestFit="1" customWidth="1"/>
    <col min="10" max="10" width="7.75" bestFit="1" customWidth="1"/>
    <col min="11" max="11" width="12.5" bestFit="1" customWidth="1"/>
    <col min="12" max="12" width="12.125" bestFit="1" customWidth="1"/>
  </cols>
  <sheetData>
    <row r="1" spans="2:12" x14ac:dyDescent="0.3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10</v>
      </c>
    </row>
    <row r="2" spans="2:12" x14ac:dyDescent="0.3">
      <c r="B2" s="10"/>
      <c r="C2" s="2" t="s">
        <v>11</v>
      </c>
      <c r="D2" s="3">
        <v>6.75</v>
      </c>
      <c r="E2" s="3">
        <v>3.81</v>
      </c>
      <c r="F2" s="3">
        <v>6.75</v>
      </c>
      <c r="G2" s="3">
        <v>3.81</v>
      </c>
      <c r="H2" s="3">
        <v>4.7359999999999998</v>
      </c>
      <c r="I2" s="3"/>
      <c r="J2" s="1"/>
      <c r="K2" s="3">
        <v>6.7</v>
      </c>
      <c r="L2" s="11">
        <v>3.81</v>
      </c>
    </row>
    <row r="3" spans="2:12" x14ac:dyDescent="0.3">
      <c r="B3" s="12"/>
      <c r="C3" s="5" t="s">
        <v>12</v>
      </c>
      <c r="D3" s="6">
        <v>2.65</v>
      </c>
      <c r="E3" s="6">
        <v>2.58</v>
      </c>
      <c r="F3" s="6">
        <v>2.65</v>
      </c>
      <c r="G3" s="6">
        <v>2.58</v>
      </c>
      <c r="H3" s="6">
        <v>2.62</v>
      </c>
      <c r="I3" s="6"/>
      <c r="J3" s="4"/>
      <c r="K3" s="6">
        <v>2.65</v>
      </c>
      <c r="L3" s="13">
        <v>2.58</v>
      </c>
    </row>
    <row r="4" spans="2:12" x14ac:dyDescent="0.3">
      <c r="B4" s="10"/>
      <c r="C4" s="2" t="s">
        <v>13</v>
      </c>
      <c r="D4" s="3">
        <v>4.1500000000000004</v>
      </c>
      <c r="E4" s="3">
        <v>2.4500000000000002</v>
      </c>
      <c r="F4" s="3">
        <v>4.1500000000000004</v>
      </c>
      <c r="G4" s="3">
        <v>2.4500000000000002</v>
      </c>
      <c r="H4" s="3">
        <v>3.1080000000000001</v>
      </c>
      <c r="I4" s="3"/>
      <c r="J4" s="1"/>
      <c r="K4" s="3">
        <v>4.1500000000000004</v>
      </c>
      <c r="L4" s="11">
        <v>2.44</v>
      </c>
    </row>
    <row r="5" spans="2:12" x14ac:dyDescent="0.3">
      <c r="B5" s="12"/>
      <c r="C5" s="5" t="s">
        <v>14</v>
      </c>
      <c r="D5" s="6">
        <v>4.5999999999999996</v>
      </c>
      <c r="E5" s="6">
        <v>2.4</v>
      </c>
      <c r="F5" s="6">
        <v>4.5999999999999996</v>
      </c>
      <c r="G5" s="6">
        <v>2.4</v>
      </c>
      <c r="H5" s="6">
        <v>3.1890000000000001</v>
      </c>
      <c r="I5" s="6"/>
      <c r="J5" s="4"/>
      <c r="K5" s="6">
        <v>4.55</v>
      </c>
      <c r="L5" s="13">
        <v>2.4</v>
      </c>
    </row>
    <row r="6" spans="2:12" x14ac:dyDescent="0.3">
      <c r="B6" s="10"/>
      <c r="C6" s="2" t="s">
        <v>15</v>
      </c>
      <c r="D6" s="3">
        <v>4.6500000000000004</v>
      </c>
      <c r="E6" s="3">
        <v>3.22</v>
      </c>
      <c r="F6" s="3">
        <v>4.6500000000000004</v>
      </c>
      <c r="G6" s="3">
        <v>3.22</v>
      </c>
      <c r="H6" s="3">
        <v>3.7650000000000001</v>
      </c>
      <c r="I6" s="3"/>
      <c r="J6" s="1"/>
      <c r="K6" s="3">
        <v>4.6500000000000004</v>
      </c>
      <c r="L6" s="11">
        <v>3.22</v>
      </c>
    </row>
    <row r="7" spans="2:12" x14ac:dyDescent="0.3">
      <c r="B7" s="12"/>
      <c r="C7" s="5" t="s">
        <v>16</v>
      </c>
      <c r="D7" s="6">
        <v>2.1</v>
      </c>
      <c r="E7" s="6">
        <v>1.95</v>
      </c>
      <c r="F7" s="6">
        <v>2.1</v>
      </c>
      <c r="G7" s="6">
        <v>1.95</v>
      </c>
      <c r="H7" s="6">
        <v>2.0230000000000001</v>
      </c>
      <c r="I7" s="6"/>
      <c r="J7" s="4"/>
      <c r="K7" s="6">
        <v>2.15</v>
      </c>
      <c r="L7" s="13">
        <v>1.98</v>
      </c>
    </row>
    <row r="8" spans="2:12" x14ac:dyDescent="0.3">
      <c r="B8" s="10"/>
      <c r="C8" s="2" t="s">
        <v>17</v>
      </c>
      <c r="D8" s="3">
        <v>1.77</v>
      </c>
      <c r="E8" s="3">
        <v>1.33</v>
      </c>
      <c r="F8" s="3">
        <v>1.77</v>
      </c>
      <c r="G8" s="3">
        <v>1.33</v>
      </c>
      <c r="H8" s="3">
        <v>1.4630000000000001</v>
      </c>
      <c r="I8" s="3"/>
      <c r="J8" s="1"/>
      <c r="K8" s="3">
        <v>1.8</v>
      </c>
      <c r="L8" s="11">
        <v>1.34</v>
      </c>
    </row>
    <row r="9" spans="2:12" x14ac:dyDescent="0.3">
      <c r="B9" s="12"/>
      <c r="C9" s="5" t="s">
        <v>18</v>
      </c>
      <c r="D9" s="6">
        <v>1.85</v>
      </c>
      <c r="E9" s="6">
        <v>1.48</v>
      </c>
      <c r="F9" s="6">
        <v>1.85</v>
      </c>
      <c r="G9" s="6">
        <v>1.48</v>
      </c>
      <c r="H9" s="6">
        <v>1.75</v>
      </c>
      <c r="I9" s="6"/>
      <c r="J9" s="4"/>
      <c r="K9" s="6">
        <v>1.9</v>
      </c>
      <c r="L9" s="13">
        <v>1.5</v>
      </c>
    </row>
    <row r="10" spans="2:12" x14ac:dyDescent="0.3">
      <c r="B10" s="10"/>
      <c r="C10" s="2" t="s">
        <v>19</v>
      </c>
      <c r="D10" s="3">
        <v>1.8</v>
      </c>
      <c r="E10" s="3">
        <v>1.3</v>
      </c>
      <c r="F10" s="3">
        <v>1.8</v>
      </c>
      <c r="G10" s="3">
        <v>1.3</v>
      </c>
      <c r="H10" s="3">
        <v>1.5549999999999999</v>
      </c>
      <c r="I10" s="3"/>
      <c r="J10" s="1"/>
      <c r="K10" s="3">
        <v>1.85</v>
      </c>
      <c r="L10" s="11">
        <v>1.3</v>
      </c>
    </row>
    <row r="11" spans="2:12" x14ac:dyDescent="0.3">
      <c r="B11" s="12"/>
      <c r="C11" s="5" t="s">
        <v>20</v>
      </c>
      <c r="D11" s="6">
        <v>1.85</v>
      </c>
      <c r="E11" s="6">
        <v>1.45</v>
      </c>
      <c r="F11" s="6">
        <v>1.85</v>
      </c>
      <c r="G11" s="6">
        <v>1.45</v>
      </c>
      <c r="H11" s="6">
        <v>1.5580000000000001</v>
      </c>
      <c r="I11" s="6"/>
      <c r="J11" s="4"/>
      <c r="K11" s="6">
        <v>1.85</v>
      </c>
      <c r="L11" s="13">
        <v>1.42</v>
      </c>
    </row>
    <row r="12" spans="2:12" x14ac:dyDescent="0.3">
      <c r="B12" s="10"/>
      <c r="C12" s="2" t="s">
        <v>21</v>
      </c>
      <c r="D12" s="3">
        <v>1.1299999999999999</v>
      </c>
      <c r="E12" s="3">
        <v>0.67</v>
      </c>
      <c r="F12" s="3">
        <v>1.1000000000000001</v>
      </c>
      <c r="G12" s="3">
        <v>0.67</v>
      </c>
      <c r="H12" s="3">
        <v>0.83099999999999996</v>
      </c>
      <c r="I12" s="3"/>
      <c r="J12" s="1"/>
      <c r="K12" s="3">
        <v>1.1399999999999999</v>
      </c>
      <c r="L12" s="11">
        <v>0.67</v>
      </c>
    </row>
    <row r="13" spans="2:12" x14ac:dyDescent="0.3">
      <c r="B13" s="12"/>
      <c r="C13" s="5" t="s">
        <v>22</v>
      </c>
      <c r="D13" s="6">
        <v>1.38</v>
      </c>
      <c r="E13" s="6">
        <v>1.04</v>
      </c>
      <c r="F13" s="6">
        <v>1.38</v>
      </c>
      <c r="G13" s="6">
        <v>1.04</v>
      </c>
      <c r="H13" s="6">
        <v>1.1919999999999999</v>
      </c>
      <c r="I13" s="6"/>
      <c r="J13" s="4"/>
      <c r="K13" s="6">
        <v>1.38</v>
      </c>
      <c r="L13" s="13">
        <v>1.04</v>
      </c>
    </row>
    <row r="14" spans="2:12" x14ac:dyDescent="0.3">
      <c r="B14" s="10"/>
      <c r="C14" s="2" t="s">
        <v>23</v>
      </c>
      <c r="D14" s="3">
        <v>1.4</v>
      </c>
      <c r="E14" s="3">
        <v>0.97</v>
      </c>
      <c r="F14" s="3">
        <v>1.4</v>
      </c>
      <c r="G14" s="3">
        <v>0.97</v>
      </c>
      <c r="H14" s="3">
        <v>1.121</v>
      </c>
      <c r="I14" s="3"/>
      <c r="J14" s="1"/>
      <c r="K14" s="3">
        <v>1.3</v>
      </c>
      <c r="L14" s="11">
        <v>0.97</v>
      </c>
    </row>
    <row r="15" spans="2:12" x14ac:dyDescent="0.3">
      <c r="B15" s="12"/>
      <c r="C15" s="5" t="s">
        <v>24</v>
      </c>
      <c r="D15" s="6">
        <v>0.6</v>
      </c>
      <c r="E15" s="6">
        <v>0.55000000000000004</v>
      </c>
      <c r="F15" s="6">
        <v>0.6</v>
      </c>
      <c r="G15" s="6">
        <v>0.55000000000000004</v>
      </c>
      <c r="H15" s="6">
        <v>0.56999999999999995</v>
      </c>
      <c r="I15" s="6"/>
      <c r="J15" s="4"/>
      <c r="K15" s="6">
        <v>0.6</v>
      </c>
      <c r="L15" s="13">
        <v>0.55000000000000004</v>
      </c>
    </row>
    <row r="16" spans="2:12" x14ac:dyDescent="0.3">
      <c r="B16" s="10"/>
      <c r="C16" s="2" t="s">
        <v>25</v>
      </c>
      <c r="D16" s="3">
        <v>1.25</v>
      </c>
      <c r="E16" s="3">
        <v>0.68</v>
      </c>
      <c r="F16" s="3">
        <v>1.25</v>
      </c>
      <c r="G16" s="3">
        <v>0.68</v>
      </c>
      <c r="H16" s="3">
        <v>0.78300000000000003</v>
      </c>
      <c r="I16" s="3"/>
      <c r="J16" s="1"/>
      <c r="K16" s="3">
        <v>1.25</v>
      </c>
      <c r="L16" s="11">
        <v>0.67</v>
      </c>
    </row>
    <row r="17" spans="2:12" x14ac:dyDescent="0.3">
      <c r="B17" s="12"/>
      <c r="C17" s="5" t="s">
        <v>26</v>
      </c>
      <c r="D17" s="6">
        <v>0.23</v>
      </c>
      <c r="E17" s="6">
        <v>0.18</v>
      </c>
      <c r="F17" s="6">
        <v>0.23</v>
      </c>
      <c r="G17" s="6">
        <v>0.18</v>
      </c>
      <c r="H17" s="6">
        <v>0.20599999999999999</v>
      </c>
      <c r="I17" s="6"/>
      <c r="J17" s="4"/>
      <c r="K17" s="6">
        <v>0.23</v>
      </c>
      <c r="L17" s="13">
        <v>0.18</v>
      </c>
    </row>
    <row r="18" spans="2:12" x14ac:dyDescent="0.3">
      <c r="B18" s="10"/>
      <c r="C18" s="2" t="s">
        <v>27</v>
      </c>
      <c r="D18" s="3">
        <v>1.25</v>
      </c>
      <c r="E18" s="3">
        <v>0.6</v>
      </c>
      <c r="F18" s="3">
        <v>1.25</v>
      </c>
      <c r="G18" s="3">
        <v>0.6</v>
      </c>
      <c r="H18" s="3">
        <v>0.70099999999999996</v>
      </c>
      <c r="I18" s="3"/>
      <c r="J18" s="1"/>
      <c r="K18" s="3">
        <v>1.23</v>
      </c>
      <c r="L18" s="11">
        <v>0.62</v>
      </c>
    </row>
    <row r="19" spans="2:12" x14ac:dyDescent="0.3">
      <c r="B19" s="12"/>
      <c r="C19" s="5" t="s">
        <v>28</v>
      </c>
      <c r="D19" s="6">
        <v>1</v>
      </c>
      <c r="E19" s="6">
        <v>0.83</v>
      </c>
      <c r="F19" s="6">
        <v>1</v>
      </c>
      <c r="G19" s="6">
        <v>0.83</v>
      </c>
      <c r="H19" s="6">
        <v>0.88</v>
      </c>
      <c r="I19" s="6"/>
      <c r="J19" s="4"/>
      <c r="K19" s="6">
        <v>1</v>
      </c>
      <c r="L19" s="13">
        <v>0.84</v>
      </c>
    </row>
    <row r="20" spans="2:12" x14ac:dyDescent="0.3">
      <c r="B20" s="10"/>
      <c r="C20" s="2" t="s">
        <v>29</v>
      </c>
      <c r="D20" s="3">
        <v>0.88</v>
      </c>
      <c r="E20" s="3">
        <v>0.61</v>
      </c>
      <c r="F20" s="3">
        <v>0.88</v>
      </c>
      <c r="G20" s="3">
        <v>0.61</v>
      </c>
      <c r="H20" s="3">
        <v>0.74199999999999999</v>
      </c>
      <c r="I20" s="3"/>
      <c r="J20" s="1"/>
      <c r="K20" s="3">
        <v>0.88</v>
      </c>
      <c r="L20" s="11">
        <v>0.61</v>
      </c>
    </row>
  </sheetData>
  <phoneticPr fontId="6" type="noConversion"/>
  <hyperlinks>
    <hyperlink ref="C2" r:id="rId1" display="https://www.dramexchange.com/Price/Dram_Spot"/>
    <hyperlink ref="C3" r:id="rId2" display="https://www.dramexchange.com/Price/Dram_Spot"/>
    <hyperlink ref="C4" r:id="rId3" display="https://www.dramexchange.com/Price/Dram_Spot"/>
    <hyperlink ref="C5" r:id="rId4" display="https://www.dramexchange.com/Price/Dram_Spot"/>
    <hyperlink ref="C6" r:id="rId5" display="https://www.dramexchange.com/Price/Dram_Spot"/>
    <hyperlink ref="C7" r:id="rId6" display="https://www.dramexchange.com/Price/Dram_Spot"/>
    <hyperlink ref="C8" r:id="rId7" display="https://www.dramexchange.com/Price/Dram_Spot"/>
    <hyperlink ref="C9" r:id="rId8" display="https://www.dramexchange.com/Price/Dram_Spot"/>
    <hyperlink ref="C10" r:id="rId9" display="https://www.dramexchange.com/Price/Dram_Spot"/>
    <hyperlink ref="C11" r:id="rId10" display="https://www.dramexchange.com/Price/Dram_Spot"/>
    <hyperlink ref="C12" r:id="rId11" display="https://www.dramexchange.com/Price/Dram_Spot"/>
    <hyperlink ref="C13" r:id="rId12" display="https://www.dramexchange.com/Price/Dram_Spot"/>
    <hyperlink ref="C14" r:id="rId13" display="https://www.dramexchange.com/Price/Dram_Spot"/>
    <hyperlink ref="C15" r:id="rId14" display="https://www.dramexchange.com/Price/Dram_Spot"/>
    <hyperlink ref="C16" r:id="rId15" display="https://www.dramexchange.com/Price/Dram_Spot"/>
    <hyperlink ref="C17" r:id="rId16" display="https://www.dramexchange.com/Price/Dram_Spot"/>
    <hyperlink ref="C18" r:id="rId17" display="https://www.dramexchange.com/Price/Dram_Spot"/>
    <hyperlink ref="C19" r:id="rId18" display="https://www.dramexchange.com/Price/Dram_Spot"/>
    <hyperlink ref="C20" r:id="rId19" display="https://www.dramexchange.com/Price/Dram_Spot"/>
  </hyperlinks>
  <pageMargins left="0.7" right="0.7" top="0.75" bottom="0.75" header="0.3" footer="0.3"/>
  <pageSetup paperSize="9" orientation="portrait" r:id="rId20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workbookViewId="0">
      <selection activeCell="C9" sqref="C1:C9"/>
    </sheetView>
  </sheetViews>
  <sheetFormatPr defaultRowHeight="16.5" x14ac:dyDescent="0.3"/>
  <cols>
    <col min="3" max="3" width="17.875" bestFit="1" customWidth="1"/>
    <col min="4" max="7" width="4.5" bestFit="1" customWidth="1"/>
    <col min="8" max="8" width="6.25" bestFit="1" customWidth="1"/>
    <col min="9" max="9" width="6.375" bestFit="1" customWidth="1"/>
    <col min="11" max="12" width="4.5" bestFit="1" customWidth="1"/>
  </cols>
  <sheetData>
    <row r="1" spans="2:12" x14ac:dyDescent="0.3">
      <c r="B1" s="14"/>
      <c r="C1" s="15" t="s">
        <v>30</v>
      </c>
      <c r="D1" s="16">
        <v>8.1</v>
      </c>
      <c r="E1" s="16">
        <v>7.5</v>
      </c>
      <c r="F1" s="16">
        <v>8.1</v>
      </c>
      <c r="G1" s="16">
        <v>7.5</v>
      </c>
      <c r="H1" s="16">
        <v>7.9</v>
      </c>
      <c r="I1" s="16"/>
      <c r="J1" s="17"/>
      <c r="K1" s="16">
        <v>9.1999999999999993</v>
      </c>
      <c r="L1" s="18">
        <v>7.7</v>
      </c>
    </row>
    <row r="2" spans="2:12" x14ac:dyDescent="0.3">
      <c r="B2" s="10"/>
      <c r="C2" s="2" t="s">
        <v>31</v>
      </c>
      <c r="D2" s="3">
        <v>3.68</v>
      </c>
      <c r="E2" s="3">
        <v>2.5</v>
      </c>
      <c r="F2" s="3">
        <v>3.68</v>
      </c>
      <c r="G2" s="3">
        <v>2.5</v>
      </c>
      <c r="H2" s="3">
        <v>2.778</v>
      </c>
      <c r="I2" s="3"/>
      <c r="J2" s="1"/>
      <c r="K2" s="3">
        <v>3.75</v>
      </c>
      <c r="L2" s="11">
        <v>2.5</v>
      </c>
    </row>
    <row r="3" spans="2:12" x14ac:dyDescent="0.3">
      <c r="B3" s="12"/>
      <c r="C3" s="5" t="s">
        <v>32</v>
      </c>
      <c r="D3" s="6">
        <v>2.0299999999999998</v>
      </c>
      <c r="E3" s="6">
        <v>1.02</v>
      </c>
      <c r="F3" s="6">
        <v>2.0299999999999998</v>
      </c>
      <c r="G3" s="6">
        <v>1.02</v>
      </c>
      <c r="H3" s="6">
        <v>1.431</v>
      </c>
      <c r="I3" s="6"/>
      <c r="J3" s="4"/>
      <c r="K3" s="6">
        <v>2.0499999999999998</v>
      </c>
      <c r="L3" s="13">
        <v>0.95</v>
      </c>
    </row>
    <row r="4" spans="2:12" x14ac:dyDescent="0.3">
      <c r="B4" s="10"/>
      <c r="C4" s="2" t="s">
        <v>33</v>
      </c>
      <c r="D4" s="3">
        <v>1.25</v>
      </c>
      <c r="E4" s="3">
        <v>0.57999999999999996</v>
      </c>
      <c r="F4" s="3">
        <v>1.25</v>
      </c>
      <c r="G4" s="3">
        <v>0.57999999999999996</v>
      </c>
      <c r="H4" s="3">
        <v>0.80100000000000005</v>
      </c>
      <c r="I4" s="3"/>
      <c r="J4" s="1"/>
      <c r="K4" s="3">
        <v>1.25</v>
      </c>
      <c r="L4" s="11">
        <v>0.56999999999999995</v>
      </c>
    </row>
    <row r="5" spans="2:12" x14ac:dyDescent="0.3">
      <c r="B5" s="12"/>
      <c r="C5" s="5" t="s">
        <v>34</v>
      </c>
      <c r="D5" s="6">
        <v>1.68</v>
      </c>
      <c r="E5" s="6">
        <v>0.5</v>
      </c>
      <c r="F5" s="6">
        <v>1.68</v>
      </c>
      <c r="G5" s="6">
        <v>0.5</v>
      </c>
      <c r="H5" s="6">
        <v>0.74099999999999999</v>
      </c>
      <c r="I5" s="6"/>
      <c r="J5" s="4"/>
      <c r="K5" s="6">
        <v>1.68</v>
      </c>
      <c r="L5" s="13">
        <v>0.52</v>
      </c>
    </row>
    <row r="6" spans="2:12" x14ac:dyDescent="0.3">
      <c r="B6" s="10"/>
      <c r="C6" s="2" t="s">
        <v>35</v>
      </c>
      <c r="D6" s="3">
        <v>11.4</v>
      </c>
      <c r="E6" s="3">
        <v>9</v>
      </c>
      <c r="F6" s="3">
        <v>11.4</v>
      </c>
      <c r="G6" s="3">
        <v>9</v>
      </c>
      <c r="H6" s="3">
        <v>10.131</v>
      </c>
      <c r="I6" s="3"/>
      <c r="J6" s="1"/>
      <c r="K6" s="3">
        <v>12.1</v>
      </c>
      <c r="L6" s="11">
        <v>9.3000000000000007</v>
      </c>
    </row>
    <row r="7" spans="2:12" x14ac:dyDescent="0.3">
      <c r="B7" s="12"/>
      <c r="C7" s="5" t="s">
        <v>36</v>
      </c>
      <c r="D7" s="6">
        <v>7</v>
      </c>
      <c r="E7" s="6">
        <v>6.43</v>
      </c>
      <c r="F7" s="6">
        <v>7</v>
      </c>
      <c r="G7" s="6">
        <v>6.43</v>
      </c>
      <c r="H7" s="6">
        <v>6.625</v>
      </c>
      <c r="I7" s="6"/>
      <c r="J7" s="4"/>
      <c r="K7" s="6">
        <v>7.45</v>
      </c>
      <c r="L7" s="13">
        <v>6.3</v>
      </c>
    </row>
    <row r="8" spans="2:12" x14ac:dyDescent="0.3">
      <c r="B8" s="10"/>
      <c r="C8" s="2" t="s">
        <v>37</v>
      </c>
      <c r="D8" s="3">
        <v>4.55</v>
      </c>
      <c r="E8" s="3">
        <v>3.85</v>
      </c>
      <c r="F8" s="3">
        <v>4.55</v>
      </c>
      <c r="G8" s="3">
        <v>3.85</v>
      </c>
      <c r="H8" s="3">
        <v>4.3360000000000003</v>
      </c>
      <c r="I8" s="3"/>
      <c r="J8" s="1"/>
      <c r="K8" s="3">
        <v>4.8</v>
      </c>
      <c r="L8" s="11">
        <v>3.8</v>
      </c>
    </row>
    <row r="9" spans="2:12" x14ac:dyDescent="0.3">
      <c r="B9" s="12"/>
      <c r="C9" s="5" t="s">
        <v>38</v>
      </c>
      <c r="D9" s="6">
        <v>3.4</v>
      </c>
      <c r="E9" s="6">
        <v>2.0499999999999998</v>
      </c>
      <c r="F9" s="6">
        <v>3.4</v>
      </c>
      <c r="G9" s="6">
        <v>2.0499999999999998</v>
      </c>
      <c r="H9" s="6">
        <v>2.2189999999999999</v>
      </c>
      <c r="I9" s="6"/>
      <c r="J9" s="4"/>
      <c r="K9" s="6">
        <v>3.4</v>
      </c>
      <c r="L9" s="13">
        <v>2</v>
      </c>
    </row>
  </sheetData>
  <phoneticPr fontId="6" type="noConversion"/>
  <hyperlinks>
    <hyperlink ref="C1" r:id="rId1" display="https://www.dramexchange.com/Price/Flash_Spot"/>
    <hyperlink ref="C2" r:id="rId2" display="https://www.dramexchange.com/Price/Flash_Spot"/>
    <hyperlink ref="C3" r:id="rId3" display="https://www.dramexchange.com/Price/Flash_Spot"/>
    <hyperlink ref="C4" r:id="rId4" display="https://www.dramexchange.com/Price/Flash_Spot"/>
    <hyperlink ref="C5" r:id="rId5" display="https://www.dramexchange.com/Price/Flash_Spot"/>
    <hyperlink ref="C6" r:id="rId6" display="https://www.dramexchange.com/Price/Flash_Spot"/>
    <hyperlink ref="C7" r:id="rId7" display="https://www.dramexchange.com/Price/Flash_Spot"/>
    <hyperlink ref="C8" r:id="rId8" display="https://www.dramexchange.com/Price/Flash_Spot"/>
    <hyperlink ref="C9" r:id="rId9" display="https://www.dramexchange.com/Price/Flash_Spot"/>
  </hyperlinks>
  <pageMargins left="0.7" right="0.7" top="0.75" bottom="0.75" header="0.3" footer="0.3"/>
  <pageSetup paperSize="9" orientation="portrait" r:id="rId10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selection activeCell="B4" sqref="B4:B17"/>
    </sheetView>
  </sheetViews>
  <sheetFormatPr defaultRowHeight="16.5" x14ac:dyDescent="0.3"/>
  <cols>
    <col min="1" max="1" width="17.875" style="22" bestFit="1" customWidth="1"/>
    <col min="2" max="2" width="11" style="22" bestFit="1" customWidth="1"/>
    <col min="3" max="3" width="10.875" style="22" bestFit="1" customWidth="1"/>
    <col min="4" max="4" width="34.125" style="22" bestFit="1" customWidth="1"/>
    <col min="5" max="5" width="34.125" style="22" customWidth="1"/>
    <col min="6" max="6" width="40.375" style="22" customWidth="1"/>
    <col min="7" max="7" width="37.25" style="22" customWidth="1"/>
    <col min="8" max="8" width="11.5" style="22" customWidth="1"/>
    <col min="9" max="9" width="24.875" style="22" bestFit="1" customWidth="1"/>
    <col min="10" max="10" width="18.125" style="22" bestFit="1" customWidth="1"/>
    <col min="11" max="11" width="6.25" style="22" bestFit="1" customWidth="1"/>
    <col min="12" max="12" width="5.375" style="22" bestFit="1" customWidth="1"/>
    <col min="13" max="13" width="13.625" style="22" bestFit="1" customWidth="1"/>
    <col min="14" max="14" width="9" style="22"/>
    <col min="15" max="15" width="24.875" style="22" bestFit="1" customWidth="1"/>
    <col min="16" max="16" width="18.125" style="22" bestFit="1" customWidth="1"/>
    <col min="17" max="17" width="5.375" style="22" bestFit="1" customWidth="1"/>
    <col min="18" max="18" width="13.625" style="22" bestFit="1" customWidth="1"/>
    <col min="19" max="19" width="18.125" style="22" bestFit="1" customWidth="1"/>
    <col min="20" max="16384" width="9" style="22"/>
  </cols>
  <sheetData>
    <row r="1" spans="1:7" x14ac:dyDescent="0.3">
      <c r="A1" s="22" t="s">
        <v>96</v>
      </c>
    </row>
    <row r="2" spans="1:7" x14ac:dyDescent="0.3">
      <c r="A2" s="22" t="s">
        <v>97</v>
      </c>
      <c r="B2" s="22" t="s">
        <v>98</v>
      </c>
      <c r="C2" s="22" t="s">
        <v>99</v>
      </c>
      <c r="D2" s="22" t="s">
        <v>100</v>
      </c>
      <c r="E2" s="22" t="s">
        <v>101</v>
      </c>
      <c r="F2" s="22" t="s">
        <v>102</v>
      </c>
      <c r="G2" s="22" t="s">
        <v>103</v>
      </c>
    </row>
    <row r="3" spans="1:7" x14ac:dyDescent="0.3">
      <c r="A3" s="23" t="s">
        <v>89</v>
      </c>
      <c r="B3" s="23" t="s">
        <v>90</v>
      </c>
      <c r="C3" s="23" t="s">
        <v>91</v>
      </c>
      <c r="D3" s="23" t="s">
        <v>92</v>
      </c>
      <c r="E3" s="23" t="s">
        <v>93</v>
      </c>
      <c r="F3" s="23" t="s">
        <v>94</v>
      </c>
      <c r="G3" s="23" t="s">
        <v>95</v>
      </c>
    </row>
    <row r="4" spans="1:7" s="28" customFormat="1" x14ac:dyDescent="0.3">
      <c r="A4" s="27" t="s">
        <v>171</v>
      </c>
      <c r="B4" s="27" t="s">
        <v>39</v>
      </c>
      <c r="C4" s="27" t="s">
        <v>40</v>
      </c>
      <c r="D4" s="27" t="s">
        <v>41</v>
      </c>
      <c r="E4" s="27" t="s">
        <v>41</v>
      </c>
      <c r="F4" s="27" t="s">
        <v>42</v>
      </c>
      <c r="G4" s="27" t="s">
        <v>43</v>
      </c>
    </row>
    <row r="5" spans="1:7" s="25" customFormat="1" x14ac:dyDescent="0.3">
      <c r="A5" s="24" t="s">
        <v>289</v>
      </c>
      <c r="B5" s="24" t="s">
        <v>39</v>
      </c>
      <c r="C5" s="24" t="s">
        <v>40</v>
      </c>
      <c r="D5" s="24" t="s">
        <v>45</v>
      </c>
      <c r="E5" s="24" t="s">
        <v>45</v>
      </c>
      <c r="F5" s="24" t="s">
        <v>46</v>
      </c>
      <c r="G5" s="24" t="s">
        <v>47</v>
      </c>
    </row>
    <row r="6" spans="1:7" x14ac:dyDescent="0.3">
      <c r="A6" s="26" t="s">
        <v>166</v>
      </c>
      <c r="B6" s="26" t="s">
        <v>39</v>
      </c>
      <c r="C6" s="26" t="s">
        <v>40</v>
      </c>
      <c r="D6" s="26" t="s">
        <v>48</v>
      </c>
      <c r="E6" s="26" t="s">
        <v>48</v>
      </c>
      <c r="F6" s="26" t="s">
        <v>49</v>
      </c>
      <c r="G6" s="26" t="s">
        <v>50</v>
      </c>
    </row>
    <row r="7" spans="1:7" x14ac:dyDescent="0.3">
      <c r="A7" s="26" t="s">
        <v>163</v>
      </c>
      <c r="B7" s="26" t="s">
        <v>39</v>
      </c>
      <c r="C7" s="26" t="s">
        <v>40</v>
      </c>
      <c r="D7" s="26" t="s">
        <v>51</v>
      </c>
      <c r="E7" s="26" t="s">
        <v>51</v>
      </c>
      <c r="F7" s="26" t="s">
        <v>52</v>
      </c>
      <c r="G7" s="26" t="s">
        <v>53</v>
      </c>
    </row>
    <row r="8" spans="1:7" x14ac:dyDescent="0.3">
      <c r="A8" s="26" t="s">
        <v>165</v>
      </c>
      <c r="B8" s="26" t="s">
        <v>39</v>
      </c>
      <c r="C8" s="26" t="s">
        <v>40</v>
      </c>
      <c r="D8" s="26" t="s">
        <v>54</v>
      </c>
      <c r="E8" s="26" t="s">
        <v>54</v>
      </c>
      <c r="F8" s="26" t="s">
        <v>55</v>
      </c>
      <c r="G8" s="26" t="s">
        <v>56</v>
      </c>
    </row>
    <row r="9" spans="1:7" s="25" customFormat="1" x14ac:dyDescent="0.3">
      <c r="A9" s="24" t="s">
        <v>290</v>
      </c>
      <c r="B9" s="24" t="s">
        <v>39</v>
      </c>
      <c r="C9" s="24" t="s">
        <v>40</v>
      </c>
      <c r="D9" s="24" t="s">
        <v>57</v>
      </c>
      <c r="E9" s="24" t="s">
        <v>57</v>
      </c>
      <c r="F9" s="24" t="s">
        <v>58</v>
      </c>
      <c r="G9" s="24" t="s">
        <v>59</v>
      </c>
    </row>
    <row r="10" spans="1:7" x14ac:dyDescent="0.3">
      <c r="A10" s="26" t="s">
        <v>278</v>
      </c>
      <c r="B10" s="26" t="s">
        <v>39</v>
      </c>
      <c r="C10" s="26" t="s">
        <v>61</v>
      </c>
      <c r="D10" s="26" t="s">
        <v>62</v>
      </c>
      <c r="E10" s="26" t="s">
        <v>62</v>
      </c>
      <c r="F10" s="26" t="s">
        <v>63</v>
      </c>
      <c r="G10" s="26" t="s">
        <v>64</v>
      </c>
    </row>
    <row r="11" spans="1:7" x14ac:dyDescent="0.3">
      <c r="A11" s="26" t="s">
        <v>197</v>
      </c>
      <c r="B11" s="26" t="s">
        <v>39</v>
      </c>
      <c r="C11" s="26" t="s">
        <v>61</v>
      </c>
      <c r="D11" s="26" t="s">
        <v>66</v>
      </c>
      <c r="E11" s="26" t="s">
        <v>66</v>
      </c>
      <c r="F11" s="26" t="s">
        <v>67</v>
      </c>
      <c r="G11" s="26" t="s">
        <v>68</v>
      </c>
    </row>
    <row r="12" spans="1:7" x14ac:dyDescent="0.3">
      <c r="A12" s="26" t="s">
        <v>195</v>
      </c>
      <c r="B12" s="26" t="s">
        <v>39</v>
      </c>
      <c r="C12" s="26" t="s">
        <v>61</v>
      </c>
      <c r="D12" s="26" t="s">
        <v>62</v>
      </c>
      <c r="E12" s="26" t="s">
        <v>62</v>
      </c>
      <c r="F12" s="26" t="s">
        <v>70</v>
      </c>
      <c r="G12" s="26" t="s">
        <v>71</v>
      </c>
    </row>
    <row r="13" spans="1:7" x14ac:dyDescent="0.3">
      <c r="A13" s="26" t="s">
        <v>280</v>
      </c>
      <c r="B13" s="26" t="s">
        <v>39</v>
      </c>
      <c r="C13" s="26" t="s">
        <v>61</v>
      </c>
      <c r="D13" s="26" t="s">
        <v>66</v>
      </c>
      <c r="E13" s="26" t="s">
        <v>66</v>
      </c>
      <c r="F13" s="26" t="s">
        <v>73</v>
      </c>
      <c r="G13" s="26" t="s">
        <v>74</v>
      </c>
    </row>
    <row r="14" spans="1:7" x14ac:dyDescent="0.3">
      <c r="A14" s="26" t="s">
        <v>196</v>
      </c>
      <c r="B14" s="26" t="s">
        <v>39</v>
      </c>
      <c r="C14" s="26" t="s">
        <v>61</v>
      </c>
      <c r="D14" s="26" t="s">
        <v>76</v>
      </c>
      <c r="E14" s="26" t="s">
        <v>76</v>
      </c>
      <c r="F14" s="26" t="s">
        <v>77</v>
      </c>
      <c r="G14" s="26" t="s">
        <v>78</v>
      </c>
    </row>
    <row r="15" spans="1:7" s="25" customFormat="1" x14ac:dyDescent="0.3">
      <c r="A15" s="24" t="s">
        <v>291</v>
      </c>
      <c r="B15" s="24" t="s">
        <v>39</v>
      </c>
      <c r="C15" s="24" t="s">
        <v>61</v>
      </c>
      <c r="D15" s="24" t="s">
        <v>80</v>
      </c>
      <c r="E15" s="24" t="s">
        <v>80</v>
      </c>
      <c r="F15" s="24" t="s">
        <v>81</v>
      </c>
      <c r="G15" s="24" t="s">
        <v>82</v>
      </c>
    </row>
    <row r="16" spans="1:7" s="25" customFormat="1" x14ac:dyDescent="0.3">
      <c r="A16" s="24" t="s">
        <v>292</v>
      </c>
      <c r="B16" s="24" t="s">
        <v>39</v>
      </c>
      <c r="C16" s="24" t="s">
        <v>61</v>
      </c>
      <c r="D16" s="24" t="s">
        <v>80</v>
      </c>
      <c r="E16" s="24" t="s">
        <v>80</v>
      </c>
      <c r="F16" s="24" t="s">
        <v>84</v>
      </c>
      <c r="G16" s="24" t="s">
        <v>85</v>
      </c>
    </row>
    <row r="17" spans="1:7" x14ac:dyDescent="0.3">
      <c r="A17" s="26" t="s">
        <v>279</v>
      </c>
      <c r="B17" s="26" t="s">
        <v>39</v>
      </c>
      <c r="C17" s="26" t="s">
        <v>61</v>
      </c>
      <c r="D17" s="26" t="s">
        <v>76</v>
      </c>
      <c r="E17" s="26" t="s">
        <v>76</v>
      </c>
      <c r="F17" s="26" t="s">
        <v>87</v>
      </c>
      <c r="G17" s="26" t="s">
        <v>88</v>
      </c>
    </row>
    <row r="19" spans="1:7" x14ac:dyDescent="0.3">
      <c r="A19" s="22" t="s">
        <v>97</v>
      </c>
      <c r="B19" s="22" t="s">
        <v>98</v>
      </c>
      <c r="C19" s="22" t="s">
        <v>99</v>
      </c>
      <c r="D19" s="22" t="s">
        <v>100</v>
      </c>
      <c r="E19" s="22" t="s">
        <v>101</v>
      </c>
      <c r="F19" s="22" t="s">
        <v>102</v>
      </c>
      <c r="G19" s="22" t="s">
        <v>103</v>
      </c>
    </row>
    <row r="20" spans="1:7" x14ac:dyDescent="0.3">
      <c r="A20" s="23" t="s">
        <v>89</v>
      </c>
      <c r="B20" s="23" t="s">
        <v>90</v>
      </c>
      <c r="C20" s="23" t="s">
        <v>91</v>
      </c>
      <c r="D20" s="23" t="s">
        <v>92</v>
      </c>
      <c r="E20" s="23" t="s">
        <v>93</v>
      </c>
      <c r="F20" s="23" t="s">
        <v>94</v>
      </c>
      <c r="G20" s="23" t="s">
        <v>95</v>
      </c>
    </row>
    <row r="21" spans="1:7" x14ac:dyDescent="0.3">
      <c r="A21" s="22" t="s">
        <v>159</v>
      </c>
      <c r="B21" s="22" t="s">
        <v>148</v>
      </c>
      <c r="C21" s="22" t="s">
        <v>150</v>
      </c>
      <c r="D21" s="22" t="s">
        <v>114</v>
      </c>
      <c r="E21" s="22" t="s">
        <v>114</v>
      </c>
      <c r="F21" s="22" t="s">
        <v>115</v>
      </c>
      <c r="G21" s="22" t="s">
        <v>116</v>
      </c>
    </row>
    <row r="22" spans="1:7" x14ac:dyDescent="0.3">
      <c r="A22" s="22" t="s">
        <v>160</v>
      </c>
      <c r="B22" s="22" t="s">
        <v>148</v>
      </c>
      <c r="C22" s="22" t="s">
        <v>150</v>
      </c>
      <c r="D22" s="22" t="s">
        <v>109</v>
      </c>
      <c r="E22" s="22" t="s">
        <v>109</v>
      </c>
      <c r="F22" s="22" t="s">
        <v>117</v>
      </c>
      <c r="G22" s="22" t="s">
        <v>118</v>
      </c>
    </row>
    <row r="23" spans="1:7" x14ac:dyDescent="0.3">
      <c r="A23" s="22" t="s">
        <v>161</v>
      </c>
      <c r="B23" s="22" t="s">
        <v>148</v>
      </c>
      <c r="C23" s="22" t="s">
        <v>150</v>
      </c>
      <c r="D23" s="22" t="s">
        <v>151</v>
      </c>
      <c r="E23" s="22" t="s">
        <v>153</v>
      </c>
      <c r="F23" s="22" t="s">
        <v>155</v>
      </c>
      <c r="G23" s="22" t="s">
        <v>157</v>
      </c>
    </row>
    <row r="24" spans="1:7" x14ac:dyDescent="0.3">
      <c r="A24" s="22" t="s">
        <v>162</v>
      </c>
      <c r="B24" s="22" t="s">
        <v>148</v>
      </c>
      <c r="C24" s="22" t="s">
        <v>150</v>
      </c>
      <c r="D24" s="22" t="s">
        <v>152</v>
      </c>
      <c r="E24" s="22" t="s">
        <v>154</v>
      </c>
      <c r="F24" s="22" t="s">
        <v>156</v>
      </c>
      <c r="G24" s="22" t="s">
        <v>158</v>
      </c>
    </row>
    <row r="25" spans="1:7" x14ac:dyDescent="0.3">
      <c r="A25" s="22" t="s">
        <v>163</v>
      </c>
      <c r="B25" s="22" t="s">
        <v>148</v>
      </c>
      <c r="C25" s="22" t="s">
        <v>150</v>
      </c>
      <c r="D25" s="22" t="s">
        <v>51</v>
      </c>
      <c r="E25" s="22" t="s">
        <v>51</v>
      </c>
      <c r="F25" s="22" t="s">
        <v>52</v>
      </c>
      <c r="G25" s="22" t="s">
        <v>53</v>
      </c>
    </row>
    <row r="26" spans="1:7" x14ac:dyDescent="0.3">
      <c r="A26" s="22" t="s">
        <v>164</v>
      </c>
      <c r="B26" s="22" t="s">
        <v>148</v>
      </c>
      <c r="C26" s="22" t="s">
        <v>150</v>
      </c>
      <c r="D26" s="22" t="s">
        <v>110</v>
      </c>
      <c r="E26" s="22" t="s">
        <v>110</v>
      </c>
      <c r="F26" s="22" t="s">
        <v>119</v>
      </c>
      <c r="G26" s="22" t="s">
        <v>120</v>
      </c>
    </row>
    <row r="27" spans="1:7" x14ac:dyDescent="0.3">
      <c r="A27" s="22" t="s">
        <v>165</v>
      </c>
      <c r="B27" s="22" t="s">
        <v>148</v>
      </c>
      <c r="C27" s="22" t="s">
        <v>150</v>
      </c>
      <c r="D27" s="22" t="s">
        <v>54</v>
      </c>
      <c r="E27" s="22" t="s">
        <v>54</v>
      </c>
      <c r="F27" s="22" t="s">
        <v>55</v>
      </c>
      <c r="G27" s="22" t="s">
        <v>56</v>
      </c>
    </row>
    <row r="28" spans="1:7" x14ac:dyDescent="0.3">
      <c r="A28" s="22" t="s">
        <v>166</v>
      </c>
      <c r="B28" s="22" t="s">
        <v>148</v>
      </c>
      <c r="C28" s="22" t="s">
        <v>150</v>
      </c>
      <c r="D28" s="22" t="s">
        <v>48</v>
      </c>
      <c r="E28" s="22" t="s">
        <v>48</v>
      </c>
      <c r="F28" s="22" t="s">
        <v>49</v>
      </c>
      <c r="G28" s="22" t="s">
        <v>50</v>
      </c>
    </row>
    <row r="29" spans="1:7" x14ac:dyDescent="0.3">
      <c r="A29" s="22" t="s">
        <v>167</v>
      </c>
      <c r="B29" s="22" t="s">
        <v>148</v>
      </c>
      <c r="C29" s="22" t="s">
        <v>150</v>
      </c>
      <c r="D29" s="22" t="s">
        <v>121</v>
      </c>
      <c r="E29" s="22" t="s">
        <v>121</v>
      </c>
      <c r="F29" s="22" t="s">
        <v>122</v>
      </c>
      <c r="G29" s="22" t="s">
        <v>123</v>
      </c>
    </row>
    <row r="30" spans="1:7" x14ac:dyDescent="0.3">
      <c r="A30" s="22" t="s">
        <v>168</v>
      </c>
      <c r="B30" s="22" t="s">
        <v>148</v>
      </c>
      <c r="C30" s="22" t="s">
        <v>150</v>
      </c>
      <c r="D30" s="22" t="s">
        <v>124</v>
      </c>
      <c r="E30" s="22" t="s">
        <v>124</v>
      </c>
      <c r="F30" s="22" t="s">
        <v>125</v>
      </c>
      <c r="G30" s="22" t="s">
        <v>126</v>
      </c>
    </row>
    <row r="31" spans="1:7" x14ac:dyDescent="0.3">
      <c r="A31" s="22" t="s">
        <v>169</v>
      </c>
      <c r="B31" s="22" t="s">
        <v>148</v>
      </c>
      <c r="C31" s="22" t="s">
        <v>150</v>
      </c>
      <c r="D31" s="22" t="s">
        <v>111</v>
      </c>
      <c r="E31" s="22" t="s">
        <v>111</v>
      </c>
      <c r="F31" s="22" t="s">
        <v>127</v>
      </c>
      <c r="G31" s="22" t="s">
        <v>128</v>
      </c>
    </row>
    <row r="32" spans="1:7" x14ac:dyDescent="0.3">
      <c r="A32" s="22" t="s">
        <v>171</v>
      </c>
      <c r="B32" s="22" t="s">
        <v>148</v>
      </c>
      <c r="C32" s="22" t="s">
        <v>150</v>
      </c>
      <c r="D32" s="22" t="s">
        <v>41</v>
      </c>
      <c r="E32" s="22" t="s">
        <v>41</v>
      </c>
      <c r="F32" s="22" t="s">
        <v>42</v>
      </c>
      <c r="G32" s="22" t="s">
        <v>43</v>
      </c>
    </row>
    <row r="33" spans="1:7" x14ac:dyDescent="0.3">
      <c r="A33" s="22" t="s">
        <v>170</v>
      </c>
      <c r="B33" s="22" t="s">
        <v>148</v>
      </c>
      <c r="C33" s="22" t="s">
        <v>150</v>
      </c>
      <c r="D33" s="22" t="s">
        <v>129</v>
      </c>
      <c r="E33" s="22" t="s">
        <v>129</v>
      </c>
      <c r="F33" s="22" t="s">
        <v>130</v>
      </c>
      <c r="G33" s="22" t="s">
        <v>131</v>
      </c>
    </row>
    <row r="34" spans="1:7" x14ac:dyDescent="0.3">
      <c r="A34" s="22" t="s">
        <v>172</v>
      </c>
      <c r="B34" s="22" t="s">
        <v>148</v>
      </c>
      <c r="C34" s="22" t="s">
        <v>150</v>
      </c>
      <c r="D34" s="22" t="s">
        <v>112</v>
      </c>
      <c r="E34" s="22" t="s">
        <v>112</v>
      </c>
      <c r="F34" s="22" t="s">
        <v>132</v>
      </c>
      <c r="G34" s="22" t="s">
        <v>133</v>
      </c>
    </row>
    <row r="35" spans="1:7" x14ac:dyDescent="0.3">
      <c r="A35" s="22" t="s">
        <v>173</v>
      </c>
      <c r="B35" s="22" t="s">
        <v>148</v>
      </c>
      <c r="C35" s="22" t="s">
        <v>150</v>
      </c>
      <c r="D35" s="22" t="s">
        <v>134</v>
      </c>
      <c r="E35" s="22" t="s">
        <v>134</v>
      </c>
      <c r="F35" s="22" t="s">
        <v>135</v>
      </c>
      <c r="G35" s="22" t="s">
        <v>136</v>
      </c>
    </row>
    <row r="36" spans="1:7" x14ac:dyDescent="0.3">
      <c r="A36" s="22" t="s">
        <v>174</v>
      </c>
      <c r="B36" s="22" t="s">
        <v>148</v>
      </c>
      <c r="C36" s="22" t="s">
        <v>150</v>
      </c>
      <c r="D36" s="22" t="s">
        <v>113</v>
      </c>
      <c r="E36" s="22" t="s">
        <v>113</v>
      </c>
      <c r="F36" s="22" t="s">
        <v>137</v>
      </c>
      <c r="G36" s="22" t="s">
        <v>138</v>
      </c>
    </row>
    <row r="37" spans="1:7" x14ac:dyDescent="0.3">
      <c r="A37" s="22" t="s">
        <v>175</v>
      </c>
      <c r="B37" s="22" t="s">
        <v>148</v>
      </c>
      <c r="C37" s="22" t="s">
        <v>150</v>
      </c>
      <c r="D37" s="22" t="s">
        <v>139</v>
      </c>
      <c r="E37" s="22" t="s">
        <v>139</v>
      </c>
      <c r="F37" s="22" t="s">
        <v>140</v>
      </c>
      <c r="G37" s="22" t="s">
        <v>141</v>
      </c>
    </row>
    <row r="38" spans="1:7" x14ac:dyDescent="0.3">
      <c r="A38" s="22" t="s">
        <v>176</v>
      </c>
      <c r="B38" s="22" t="s">
        <v>148</v>
      </c>
      <c r="C38" s="22" t="s">
        <v>150</v>
      </c>
      <c r="D38" s="22" t="s">
        <v>142</v>
      </c>
      <c r="E38" s="22" t="s">
        <v>142</v>
      </c>
      <c r="F38" s="22" t="s">
        <v>143</v>
      </c>
      <c r="G38" s="22" t="s">
        <v>144</v>
      </c>
    </row>
    <row r="39" spans="1:7" x14ac:dyDescent="0.3">
      <c r="A39" s="22" t="s">
        <v>177</v>
      </c>
      <c r="B39" s="22" t="s">
        <v>148</v>
      </c>
      <c r="C39" s="22" t="s">
        <v>150</v>
      </c>
      <c r="D39" s="22" t="s">
        <v>145</v>
      </c>
      <c r="E39" s="22" t="s">
        <v>145</v>
      </c>
      <c r="F39" s="22" t="s">
        <v>146</v>
      </c>
      <c r="G39" s="22" t="s">
        <v>147</v>
      </c>
    </row>
    <row r="42" spans="1:7" x14ac:dyDescent="0.3">
      <c r="A42" s="22" t="s">
        <v>97</v>
      </c>
      <c r="B42" s="22" t="s">
        <v>98</v>
      </c>
      <c r="C42" s="22" t="s">
        <v>99</v>
      </c>
      <c r="D42" s="22" t="s">
        <v>100</v>
      </c>
      <c r="E42" s="22" t="s">
        <v>101</v>
      </c>
      <c r="F42" s="22" t="s">
        <v>102</v>
      </c>
      <c r="G42" s="22" t="s">
        <v>103</v>
      </c>
    </row>
    <row r="43" spans="1:7" x14ac:dyDescent="0.3">
      <c r="A43" s="23" t="s">
        <v>89</v>
      </c>
      <c r="B43" s="23" t="s">
        <v>90</v>
      </c>
      <c r="C43" s="23" t="s">
        <v>91</v>
      </c>
      <c r="D43" s="23" t="s">
        <v>92</v>
      </c>
      <c r="E43" s="23" t="s">
        <v>93</v>
      </c>
      <c r="F43" s="23" t="s">
        <v>94</v>
      </c>
      <c r="G43" s="23" t="s">
        <v>95</v>
      </c>
    </row>
    <row r="44" spans="1:7" s="28" customFormat="1" x14ac:dyDescent="0.3">
      <c r="A44" s="27" t="s">
        <v>65</v>
      </c>
      <c r="B44" s="27" t="s">
        <v>39</v>
      </c>
      <c r="C44" s="27" t="s">
        <v>61</v>
      </c>
      <c r="D44" s="27" t="s">
        <v>66</v>
      </c>
      <c r="E44" s="27" t="s">
        <v>66</v>
      </c>
      <c r="F44" s="27" t="s">
        <v>67</v>
      </c>
      <c r="G44" s="27" t="s">
        <v>68</v>
      </c>
    </row>
    <row r="45" spans="1:7" s="28" customFormat="1" x14ac:dyDescent="0.3">
      <c r="A45" s="27" t="s">
        <v>69</v>
      </c>
      <c r="B45" s="27" t="s">
        <v>39</v>
      </c>
      <c r="C45" s="27" t="s">
        <v>61</v>
      </c>
      <c r="D45" s="27" t="s">
        <v>62</v>
      </c>
      <c r="E45" s="27" t="s">
        <v>62</v>
      </c>
      <c r="F45" s="27" t="s">
        <v>70</v>
      </c>
      <c r="G45" s="27" t="s">
        <v>71</v>
      </c>
    </row>
    <row r="46" spans="1:7" s="28" customFormat="1" x14ac:dyDescent="0.3">
      <c r="A46" s="27" t="s">
        <v>75</v>
      </c>
      <c r="B46" s="27" t="s">
        <v>39</v>
      </c>
      <c r="C46" s="27" t="s">
        <v>61</v>
      </c>
      <c r="D46" s="27" t="s">
        <v>76</v>
      </c>
      <c r="E46" s="27" t="s">
        <v>76</v>
      </c>
      <c r="F46" s="27" t="s">
        <v>77</v>
      </c>
      <c r="G46" s="27" t="s">
        <v>78</v>
      </c>
    </row>
    <row r="47" spans="1:7" s="28" customFormat="1" x14ac:dyDescent="0.3">
      <c r="A47" s="27" t="s">
        <v>83</v>
      </c>
      <c r="B47" s="27" t="s">
        <v>39</v>
      </c>
      <c r="C47" s="27" t="s">
        <v>61</v>
      </c>
      <c r="D47" s="27" t="s">
        <v>80</v>
      </c>
      <c r="E47" s="27" t="s">
        <v>80</v>
      </c>
      <c r="F47" s="27" t="s">
        <v>84</v>
      </c>
      <c r="G47" s="27" t="s">
        <v>85</v>
      </c>
    </row>
    <row r="49" spans="1:13" x14ac:dyDescent="0.3">
      <c r="A49" s="22" t="str">
        <f>H49&amp;I49&amp;J49&amp;K49</f>
        <v>NS-16G2-S</v>
      </c>
      <c r="B49" s="29" t="s">
        <v>148</v>
      </c>
      <c r="C49" s="29" t="s">
        <v>188</v>
      </c>
      <c r="D49" s="22" t="s">
        <v>178</v>
      </c>
      <c r="E49" s="22" t="str">
        <f>D49</f>
        <v>SLC 16G 2Gx8</v>
      </c>
      <c r="F49" s="22" t="str">
        <f>D49&amp;" (현물)"</f>
        <v>SLC 16G 2Gx8 (현물)</v>
      </c>
      <c r="G49" s="30" t="str">
        <f>E49&amp;" (S)"</f>
        <v>SLC 16G 2Gx8 (S)</v>
      </c>
      <c r="H49" s="22" t="str">
        <f>"N"&amp;LEFT(D49,1)&amp;"-"</f>
        <v>NS-</v>
      </c>
      <c r="I49" s="22" t="str">
        <f t="shared" ref="I49:I57" si="0">MID($D49,FIND(" ",D49)+1,FIND("G",D49)-FIND(" ",D49))</f>
        <v>16G</v>
      </c>
      <c r="J49" s="22" t="str">
        <f>MID($D49,FIND(I49,D49)+LEN(I49)+1,$M49)&amp;"-"</f>
        <v>2-</v>
      </c>
      <c r="K49" s="22" t="str">
        <f>LEFT(RIGHT($G49,2),1)</f>
        <v>S</v>
      </c>
      <c r="M49" s="22">
        <f t="shared" ref="M49:M57" si="1">FIND("x",$D49)-(FIND(I49,D49)+LEN(I49))-2</f>
        <v>1</v>
      </c>
    </row>
    <row r="50" spans="1:13" x14ac:dyDescent="0.3">
      <c r="A50" s="22" t="str">
        <f t="shared" ref="A50:A57" si="2">H50&amp;I50&amp;J50&amp;K50</f>
        <v>NS-8G1-S</v>
      </c>
      <c r="B50" s="29" t="s">
        <v>148</v>
      </c>
      <c r="C50" s="29" t="s">
        <v>188</v>
      </c>
      <c r="D50" s="22" t="s">
        <v>179</v>
      </c>
      <c r="E50" s="22" t="str">
        <f t="shared" ref="E50:E57" si="3">D50</f>
        <v>SLC 8G 1Gx8</v>
      </c>
      <c r="F50" s="22" t="str">
        <f t="shared" ref="F50:F57" si="4">D50&amp;" (현물)"</f>
        <v>SLC 8G 1Gx8 (현물)</v>
      </c>
      <c r="G50" s="30" t="str">
        <f t="shared" ref="G50:G57" si="5">E50&amp;" (S)"</f>
        <v>SLC 8G 1Gx8 (S)</v>
      </c>
      <c r="H50" s="22" t="str">
        <f t="shared" ref="H50:H57" si="6">"N"&amp;LEFT(D50,1)&amp;"-"</f>
        <v>NS-</v>
      </c>
      <c r="I50" s="22" t="str">
        <f t="shared" si="0"/>
        <v>8G</v>
      </c>
      <c r="J50" s="22" t="str">
        <f t="shared" ref="J50:J57" si="7">MID($D50,FIND(I50,D50)+LEN(I50)+1,$M50)&amp;"-"</f>
        <v>1-</v>
      </c>
      <c r="K50" s="22" t="str">
        <f t="shared" ref="K50:K57" si="8">LEFT(RIGHT($G50,2),1)</f>
        <v>S</v>
      </c>
      <c r="M50" s="22">
        <f t="shared" si="1"/>
        <v>1</v>
      </c>
    </row>
    <row r="51" spans="1:13" x14ac:dyDescent="0.3">
      <c r="A51" s="22" t="str">
        <f t="shared" si="2"/>
        <v>NS-4G512-S</v>
      </c>
      <c r="B51" s="29" t="s">
        <v>148</v>
      </c>
      <c r="C51" s="29" t="s">
        <v>188</v>
      </c>
      <c r="D51" s="22" t="s">
        <v>182</v>
      </c>
      <c r="E51" s="22" t="str">
        <f t="shared" si="3"/>
        <v>SLC 4G 512Mx8</v>
      </c>
      <c r="F51" s="22" t="str">
        <f t="shared" si="4"/>
        <v>SLC 4G 512Mx8 (현물)</v>
      </c>
      <c r="G51" s="30" t="str">
        <f t="shared" si="5"/>
        <v>SLC 4G 512Mx8 (S)</v>
      </c>
      <c r="H51" s="22" t="str">
        <f t="shared" si="6"/>
        <v>NS-</v>
      </c>
      <c r="I51" s="22" t="str">
        <f t="shared" si="0"/>
        <v>4G</v>
      </c>
      <c r="J51" s="22" t="str">
        <f t="shared" si="7"/>
        <v>512-</v>
      </c>
      <c r="K51" s="22" t="str">
        <f t="shared" si="8"/>
        <v>S</v>
      </c>
      <c r="M51" s="22">
        <f t="shared" si="1"/>
        <v>3</v>
      </c>
    </row>
    <row r="52" spans="1:13" x14ac:dyDescent="0.3">
      <c r="A52" s="22" t="str">
        <f t="shared" si="2"/>
        <v>NS-2G256-S</v>
      </c>
      <c r="B52" s="29" t="s">
        <v>148</v>
      </c>
      <c r="C52" s="29" t="s">
        <v>188</v>
      </c>
      <c r="D52" s="22" t="s">
        <v>184</v>
      </c>
      <c r="E52" s="22" t="str">
        <f t="shared" si="3"/>
        <v>SLC 2G 256Mx8</v>
      </c>
      <c r="F52" s="22" t="str">
        <f t="shared" si="4"/>
        <v>SLC 2G 256Mx8 (현물)</v>
      </c>
      <c r="G52" s="30" t="str">
        <f t="shared" si="5"/>
        <v>SLC 2G 256Mx8 (S)</v>
      </c>
      <c r="H52" s="22" t="str">
        <f t="shared" si="6"/>
        <v>NS-</v>
      </c>
      <c r="I52" s="22" t="str">
        <f t="shared" si="0"/>
        <v>2G</v>
      </c>
      <c r="J52" s="22" t="str">
        <f t="shared" si="7"/>
        <v>256-</v>
      </c>
      <c r="K52" s="22" t="str">
        <f t="shared" si="8"/>
        <v>S</v>
      </c>
      <c r="M52" s="22">
        <f t="shared" si="1"/>
        <v>3</v>
      </c>
    </row>
    <row r="53" spans="1:13" x14ac:dyDescent="0.3">
      <c r="A53" s="22" t="str">
        <f t="shared" si="2"/>
        <v>NS-1G128-S</v>
      </c>
      <c r="B53" s="29" t="s">
        <v>148</v>
      </c>
      <c r="C53" s="29" t="s">
        <v>188</v>
      </c>
      <c r="D53" s="22" t="s">
        <v>186</v>
      </c>
      <c r="E53" s="22" t="str">
        <f t="shared" si="3"/>
        <v>SLC 1G 128Mx8</v>
      </c>
      <c r="F53" s="22" t="str">
        <f t="shared" si="4"/>
        <v>SLC 1G 128Mx8 (현물)</v>
      </c>
      <c r="G53" s="30" t="str">
        <f t="shared" si="5"/>
        <v>SLC 1G 128Mx8 (S)</v>
      </c>
      <c r="H53" s="22" t="str">
        <f t="shared" si="6"/>
        <v>NS-</v>
      </c>
      <c r="I53" s="22" t="str">
        <f t="shared" si="0"/>
        <v>1G</v>
      </c>
      <c r="J53" s="22" t="str">
        <f t="shared" si="7"/>
        <v>128-</v>
      </c>
      <c r="K53" s="22" t="str">
        <f t="shared" si="8"/>
        <v>S</v>
      </c>
      <c r="M53" s="22">
        <f t="shared" si="1"/>
        <v>3</v>
      </c>
    </row>
    <row r="54" spans="1:13" x14ac:dyDescent="0.3">
      <c r="A54" s="22" t="str">
        <f t="shared" si="2"/>
        <v>NM-256G32-S</v>
      </c>
      <c r="B54" s="29" t="s">
        <v>148</v>
      </c>
      <c r="C54" s="29" t="s">
        <v>188</v>
      </c>
      <c r="D54" s="22" t="s">
        <v>180</v>
      </c>
      <c r="E54" s="22" t="str">
        <f t="shared" si="3"/>
        <v>MLC 256G 32Gx8</v>
      </c>
      <c r="F54" s="22" t="str">
        <f t="shared" si="4"/>
        <v>MLC 256G 32Gx8 (현물)</v>
      </c>
      <c r="G54" s="30" t="str">
        <f t="shared" si="5"/>
        <v>MLC 256G 32Gx8 (S)</v>
      </c>
      <c r="H54" s="22" t="str">
        <f t="shared" si="6"/>
        <v>NM-</v>
      </c>
      <c r="I54" s="22" t="str">
        <f t="shared" si="0"/>
        <v>256G</v>
      </c>
      <c r="J54" s="22" t="str">
        <f t="shared" si="7"/>
        <v>32-</v>
      </c>
      <c r="K54" s="22" t="str">
        <f t="shared" si="8"/>
        <v>S</v>
      </c>
      <c r="M54" s="22">
        <f t="shared" si="1"/>
        <v>2</v>
      </c>
    </row>
    <row r="55" spans="1:13" x14ac:dyDescent="0.3">
      <c r="A55" s="22" t="str">
        <f t="shared" si="2"/>
        <v>NM-128G16-S</v>
      </c>
      <c r="B55" s="29" t="s">
        <v>148</v>
      </c>
      <c r="C55" s="29" t="s">
        <v>188</v>
      </c>
      <c r="D55" s="22" t="s">
        <v>62</v>
      </c>
      <c r="E55" s="22" t="str">
        <f t="shared" si="3"/>
        <v>MLC 128G 16Gx8</v>
      </c>
      <c r="F55" s="22" t="str">
        <f t="shared" si="4"/>
        <v>MLC 128G 16Gx8 (현물)</v>
      </c>
      <c r="G55" s="30" t="str">
        <f t="shared" si="5"/>
        <v>MLC 128G 16Gx8 (S)</v>
      </c>
      <c r="H55" s="22" t="str">
        <f t="shared" si="6"/>
        <v>NM-</v>
      </c>
      <c r="I55" s="22" t="str">
        <f t="shared" si="0"/>
        <v>128G</v>
      </c>
      <c r="J55" s="22" t="str">
        <f t="shared" si="7"/>
        <v>16-</v>
      </c>
      <c r="K55" s="22" t="str">
        <f t="shared" si="8"/>
        <v>S</v>
      </c>
      <c r="M55" s="22">
        <f t="shared" si="1"/>
        <v>2</v>
      </c>
    </row>
    <row r="56" spans="1:13" x14ac:dyDescent="0.3">
      <c r="A56" s="22" t="str">
        <f t="shared" si="2"/>
        <v>NM-64G8-S</v>
      </c>
      <c r="B56" s="29" t="s">
        <v>148</v>
      </c>
      <c r="C56" s="29" t="s">
        <v>188</v>
      </c>
      <c r="D56" s="22" t="s">
        <v>76</v>
      </c>
      <c r="E56" s="22" t="str">
        <f t="shared" si="3"/>
        <v>MLC 64G 8Gx8</v>
      </c>
      <c r="F56" s="22" t="str">
        <f t="shared" si="4"/>
        <v>MLC 64G 8Gx8 (현물)</v>
      </c>
      <c r="G56" s="30" t="str">
        <f t="shared" si="5"/>
        <v>MLC 64G 8Gx8 (S)</v>
      </c>
      <c r="H56" s="22" t="str">
        <f t="shared" si="6"/>
        <v>NM-</v>
      </c>
      <c r="I56" s="22" t="str">
        <f t="shared" si="0"/>
        <v>64G</v>
      </c>
      <c r="J56" s="22" t="str">
        <f t="shared" si="7"/>
        <v>8-</v>
      </c>
      <c r="K56" s="22" t="str">
        <f t="shared" si="8"/>
        <v>S</v>
      </c>
      <c r="M56" s="22">
        <f t="shared" si="1"/>
        <v>1</v>
      </c>
    </row>
    <row r="57" spans="1:13" x14ac:dyDescent="0.3">
      <c r="A57" s="22" t="str">
        <f t="shared" si="2"/>
        <v>NM-32G4-S</v>
      </c>
      <c r="B57" s="29" t="s">
        <v>148</v>
      </c>
      <c r="C57" s="29" t="s">
        <v>188</v>
      </c>
      <c r="D57" s="22" t="s">
        <v>66</v>
      </c>
      <c r="E57" s="22" t="str">
        <f t="shared" si="3"/>
        <v>MLC 32G 4Gx8</v>
      </c>
      <c r="F57" s="22" t="str">
        <f t="shared" si="4"/>
        <v>MLC 32G 4Gx8 (현물)</v>
      </c>
      <c r="G57" s="30" t="str">
        <f t="shared" si="5"/>
        <v>MLC 32G 4Gx8 (S)</v>
      </c>
      <c r="H57" s="22" t="str">
        <f t="shared" si="6"/>
        <v>NM-</v>
      </c>
      <c r="I57" s="22" t="str">
        <f t="shared" si="0"/>
        <v>32G</v>
      </c>
      <c r="J57" s="22" t="str">
        <f t="shared" si="7"/>
        <v>4-</v>
      </c>
      <c r="K57" s="22" t="str">
        <f t="shared" si="8"/>
        <v>S</v>
      </c>
      <c r="M57" s="22">
        <f t="shared" si="1"/>
        <v>1</v>
      </c>
    </row>
    <row r="60" spans="1:13" x14ac:dyDescent="0.3">
      <c r="A60" s="22" t="s">
        <v>97</v>
      </c>
      <c r="B60" s="22" t="s">
        <v>98</v>
      </c>
      <c r="C60" s="22" t="s">
        <v>99</v>
      </c>
      <c r="D60" s="22" t="s">
        <v>100</v>
      </c>
      <c r="E60" s="22" t="s">
        <v>101</v>
      </c>
      <c r="F60" s="22" t="s">
        <v>102</v>
      </c>
      <c r="G60" s="22" t="s">
        <v>103</v>
      </c>
    </row>
    <row r="61" spans="1:13" x14ac:dyDescent="0.3">
      <c r="A61" s="23" t="s">
        <v>89</v>
      </c>
      <c r="B61" s="23" t="s">
        <v>90</v>
      </c>
      <c r="C61" s="23" t="s">
        <v>91</v>
      </c>
      <c r="D61" s="23" t="s">
        <v>92</v>
      </c>
      <c r="E61" s="23" t="s">
        <v>93</v>
      </c>
      <c r="F61" s="23" t="s">
        <v>94</v>
      </c>
      <c r="G61" s="23" t="s">
        <v>95</v>
      </c>
    </row>
    <row r="62" spans="1:13" x14ac:dyDescent="0.3">
      <c r="A62" s="26" t="s">
        <v>44</v>
      </c>
      <c r="B62" s="26" t="s">
        <v>39</v>
      </c>
      <c r="C62" s="26" t="s">
        <v>40</v>
      </c>
      <c r="D62" s="26" t="s">
        <v>45</v>
      </c>
      <c r="E62" s="26" t="s">
        <v>45</v>
      </c>
      <c r="F62" s="26" t="s">
        <v>46</v>
      </c>
      <c r="G62" s="26" t="s">
        <v>47</v>
      </c>
    </row>
    <row r="64" spans="1:13" x14ac:dyDescent="0.3">
      <c r="A64" s="22" t="str">
        <f>J64&amp;K64&amp;L64&amp;M64</f>
        <v>D5-16GSO-C</v>
      </c>
      <c r="B64" s="22" t="s">
        <v>148</v>
      </c>
      <c r="C64" s="22" t="s">
        <v>218</v>
      </c>
      <c r="D64" s="22" t="s">
        <v>219</v>
      </c>
      <c r="E64" s="22" t="s">
        <v>219</v>
      </c>
      <c r="F64" s="22" t="str">
        <f>D64&amp;" (고정)"</f>
        <v>DDR5 16G SO-DIMM (고정)</v>
      </c>
      <c r="G64" s="22" t="str">
        <f>E64&amp;" (C)"</f>
        <v>DDR5 16G SO-DIMM (C)</v>
      </c>
      <c r="H64" s="22" t="s">
        <v>216</v>
      </c>
      <c r="I64" s="22" t="s">
        <v>219</v>
      </c>
      <c r="J64" s="22" t="str">
        <f>"D"&amp;MID(G64,4,1)&amp;"-"</f>
        <v>D5-</v>
      </c>
      <c r="K64" s="22" t="str">
        <f>MID($D64,FIND(" ",D64)+1,FIND("G",D64)-FIND(" ",D64))</f>
        <v>16G</v>
      </c>
      <c r="L64" s="22" t="s">
        <v>236</v>
      </c>
      <c r="M64" s="22" t="str">
        <f>"-C"</f>
        <v>-C</v>
      </c>
    </row>
    <row r="65" spans="1:13" x14ac:dyDescent="0.3">
      <c r="A65" s="22" t="str">
        <f t="shared" ref="A65:A81" si="9">J65&amp;K65&amp;L65&amp;M65</f>
        <v>D5-16GU-C</v>
      </c>
      <c r="B65" s="22" t="s">
        <v>148</v>
      </c>
      <c r="C65" s="22" t="s">
        <v>218</v>
      </c>
      <c r="D65" s="22" t="s">
        <v>220</v>
      </c>
      <c r="E65" s="22" t="s">
        <v>220</v>
      </c>
      <c r="F65" s="22" t="str">
        <f t="shared" ref="F65:F81" si="10">D65&amp;" (고정)"</f>
        <v>DDR5 16G U-DIMM (고정)</v>
      </c>
      <c r="G65" s="22" t="str">
        <f t="shared" ref="G65:G81" si="11">E65&amp;" (C)"</f>
        <v>DDR5 16G U-DIMM (C)</v>
      </c>
      <c r="I65" s="22" t="s">
        <v>220</v>
      </c>
      <c r="J65" s="22" t="str">
        <f t="shared" ref="J65:J81" si="12">"D"&amp;MID(G65,4,1)&amp;"-"</f>
        <v>D5-</v>
      </c>
      <c r="K65" s="22" t="str">
        <f t="shared" ref="K65:K80" si="13">MID($D65,FIND(" ",D65)+1,FIND("G",D65)-FIND(" ",D65))</f>
        <v>16G</v>
      </c>
      <c r="L65" s="22" t="s">
        <v>237</v>
      </c>
      <c r="M65" s="22" t="str">
        <f t="shared" ref="M65:M81" si="14">"-C"</f>
        <v>-C</v>
      </c>
    </row>
    <row r="66" spans="1:13" x14ac:dyDescent="0.3">
      <c r="A66" s="22" t="str">
        <f t="shared" si="9"/>
        <v>D5-8GSO-C</v>
      </c>
      <c r="B66" s="22" t="s">
        <v>148</v>
      </c>
      <c r="C66" s="22" t="s">
        <v>218</v>
      </c>
      <c r="D66" s="22" t="s">
        <v>221</v>
      </c>
      <c r="E66" s="22" t="s">
        <v>221</v>
      </c>
      <c r="F66" s="22" t="str">
        <f t="shared" si="10"/>
        <v>DDR5 8G SO-DIMM (고정)</v>
      </c>
      <c r="G66" s="22" t="str">
        <f t="shared" si="11"/>
        <v>DDR5 8G SO-DIMM (C)</v>
      </c>
      <c r="I66" s="22" t="s">
        <v>221</v>
      </c>
      <c r="J66" s="22" t="str">
        <f t="shared" si="12"/>
        <v>D5-</v>
      </c>
      <c r="K66" s="22" t="str">
        <f t="shared" si="13"/>
        <v>8G</v>
      </c>
      <c r="L66" s="22" t="s">
        <v>238</v>
      </c>
      <c r="M66" s="22" t="str">
        <f t="shared" si="14"/>
        <v>-C</v>
      </c>
    </row>
    <row r="67" spans="1:13" x14ac:dyDescent="0.3">
      <c r="A67" s="22" t="str">
        <f t="shared" si="9"/>
        <v>D5-8GU-C</v>
      </c>
      <c r="B67" s="22" t="s">
        <v>148</v>
      </c>
      <c r="C67" s="22" t="s">
        <v>218</v>
      </c>
      <c r="D67" s="22" t="s">
        <v>222</v>
      </c>
      <c r="E67" s="22" t="s">
        <v>222</v>
      </c>
      <c r="F67" s="22" t="str">
        <f t="shared" si="10"/>
        <v>DDR5 8G U-DIMM (고정)</v>
      </c>
      <c r="G67" s="22" t="str">
        <f t="shared" si="11"/>
        <v>DDR5 8G U-DIMM (C)</v>
      </c>
      <c r="I67" s="22" t="s">
        <v>222</v>
      </c>
      <c r="J67" s="22" t="str">
        <f t="shared" si="12"/>
        <v>D5-</v>
      </c>
      <c r="K67" s="22" t="str">
        <f t="shared" si="13"/>
        <v>8G</v>
      </c>
      <c r="L67" s="22" t="s">
        <v>239</v>
      </c>
      <c r="M67" s="22" t="str">
        <f t="shared" si="14"/>
        <v>-C</v>
      </c>
    </row>
    <row r="68" spans="1:13" x14ac:dyDescent="0.3">
      <c r="A68" s="22" t="str">
        <f t="shared" si="9"/>
        <v>D4-16GSO-C</v>
      </c>
      <c r="B68" s="22" t="s">
        <v>148</v>
      </c>
      <c r="C68" s="22" t="s">
        <v>218</v>
      </c>
      <c r="D68" s="22" t="s">
        <v>223</v>
      </c>
      <c r="E68" s="22" t="s">
        <v>223</v>
      </c>
      <c r="F68" s="22" t="str">
        <f t="shared" si="10"/>
        <v>DDR4 16G SO-DIMM (고정)</v>
      </c>
      <c r="G68" s="22" t="str">
        <f t="shared" si="11"/>
        <v>DDR4 16G SO-DIMM (C)</v>
      </c>
      <c r="I68" s="22" t="s">
        <v>223</v>
      </c>
      <c r="J68" s="22" t="str">
        <f t="shared" si="12"/>
        <v>D4-</v>
      </c>
      <c r="K68" s="22" t="str">
        <f t="shared" si="13"/>
        <v>16G</v>
      </c>
      <c r="L68" s="22" t="s">
        <v>238</v>
      </c>
      <c r="M68" s="22" t="str">
        <f t="shared" si="14"/>
        <v>-C</v>
      </c>
    </row>
    <row r="69" spans="1:13" x14ac:dyDescent="0.3">
      <c r="A69" s="22" t="str">
        <f t="shared" si="9"/>
        <v>D4-16GU-C</v>
      </c>
      <c r="B69" s="22" t="s">
        <v>148</v>
      </c>
      <c r="C69" s="22" t="s">
        <v>218</v>
      </c>
      <c r="D69" s="22" t="s">
        <v>224</v>
      </c>
      <c r="E69" s="22" t="s">
        <v>224</v>
      </c>
      <c r="F69" s="22" t="str">
        <f t="shared" si="10"/>
        <v>DDR4 16G U-DIMM (고정)</v>
      </c>
      <c r="G69" s="22" t="str">
        <f t="shared" si="11"/>
        <v>DDR4 16G U-DIMM (C)</v>
      </c>
      <c r="I69" s="22" t="s">
        <v>224</v>
      </c>
      <c r="J69" s="22" t="str">
        <f t="shared" si="12"/>
        <v>D4-</v>
      </c>
      <c r="K69" s="22" t="str">
        <f t="shared" si="13"/>
        <v>16G</v>
      </c>
      <c r="L69" s="22" t="s">
        <v>239</v>
      </c>
      <c r="M69" s="22" t="str">
        <f t="shared" si="14"/>
        <v>-C</v>
      </c>
    </row>
    <row r="70" spans="1:13" x14ac:dyDescent="0.3">
      <c r="A70" s="22" t="str">
        <f t="shared" si="9"/>
        <v>D4-8GSO-C</v>
      </c>
      <c r="B70" s="22" t="s">
        <v>148</v>
      </c>
      <c r="C70" s="22" t="s">
        <v>218</v>
      </c>
      <c r="D70" s="22" t="s">
        <v>225</v>
      </c>
      <c r="E70" s="22" t="s">
        <v>225</v>
      </c>
      <c r="F70" s="22" t="str">
        <f t="shared" si="10"/>
        <v>DDR4 8G SO-DIMM (고정)</v>
      </c>
      <c r="G70" s="22" t="str">
        <f t="shared" si="11"/>
        <v>DDR4 8G SO-DIMM (C)</v>
      </c>
      <c r="I70" s="22" t="s">
        <v>225</v>
      </c>
      <c r="J70" s="22" t="str">
        <f t="shared" si="12"/>
        <v>D4-</v>
      </c>
      <c r="K70" s="22" t="str">
        <f t="shared" si="13"/>
        <v>8G</v>
      </c>
      <c r="L70" s="22" t="s">
        <v>238</v>
      </c>
      <c r="M70" s="22" t="str">
        <f t="shared" si="14"/>
        <v>-C</v>
      </c>
    </row>
    <row r="71" spans="1:13" x14ac:dyDescent="0.3">
      <c r="A71" s="22" t="str">
        <f t="shared" si="9"/>
        <v>D4-8GU-C</v>
      </c>
      <c r="B71" s="22" t="s">
        <v>148</v>
      </c>
      <c r="C71" s="22" t="s">
        <v>218</v>
      </c>
      <c r="D71" s="22" t="s">
        <v>226</v>
      </c>
      <c r="E71" s="22" t="s">
        <v>226</v>
      </c>
      <c r="F71" s="22" t="str">
        <f t="shared" si="10"/>
        <v>DDR4 8G U-DIMM (고정)</v>
      </c>
      <c r="G71" s="22" t="str">
        <f t="shared" si="11"/>
        <v>DDR4 8G U-DIMM (C)</v>
      </c>
      <c r="I71" s="22" t="s">
        <v>226</v>
      </c>
      <c r="J71" s="22" t="str">
        <f t="shared" si="12"/>
        <v>D4-</v>
      </c>
      <c r="K71" s="22" t="str">
        <f t="shared" si="13"/>
        <v>8G</v>
      </c>
      <c r="L71" s="22" t="s">
        <v>239</v>
      </c>
      <c r="M71" s="22" t="str">
        <f t="shared" si="14"/>
        <v>-C</v>
      </c>
    </row>
    <row r="72" spans="1:13" x14ac:dyDescent="0.3">
      <c r="A72" s="22" t="str">
        <f t="shared" si="9"/>
        <v>D5-16G2-C</v>
      </c>
      <c r="B72" s="22" t="s">
        <v>148</v>
      </c>
      <c r="C72" s="22" t="s">
        <v>218</v>
      </c>
      <c r="D72" s="22" t="s">
        <v>227</v>
      </c>
      <c r="E72" s="22" t="s">
        <v>227</v>
      </c>
      <c r="F72" s="22" t="str">
        <f t="shared" si="10"/>
        <v>DDR5 16G 2Gx8 (고정)</v>
      </c>
      <c r="G72" s="22" t="str">
        <f t="shared" si="11"/>
        <v>DDR5 16G 2Gx8 (C)</v>
      </c>
      <c r="I72" s="22" t="s">
        <v>227</v>
      </c>
      <c r="J72" s="22" t="str">
        <f t="shared" si="12"/>
        <v>D5-</v>
      </c>
      <c r="K72" s="22" t="str">
        <f t="shared" si="13"/>
        <v>16G</v>
      </c>
      <c r="L72" s="22">
        <v>2</v>
      </c>
      <c r="M72" s="22" t="str">
        <f t="shared" si="14"/>
        <v>-C</v>
      </c>
    </row>
    <row r="73" spans="1:13" x14ac:dyDescent="0.3">
      <c r="A73" s="22" t="str">
        <f t="shared" si="9"/>
        <v>D4-16G2-C</v>
      </c>
      <c r="B73" s="22" t="s">
        <v>148</v>
      </c>
      <c r="C73" s="22" t="s">
        <v>218</v>
      </c>
      <c r="D73" s="22" t="s">
        <v>228</v>
      </c>
      <c r="E73" s="22" t="s">
        <v>228</v>
      </c>
      <c r="F73" s="22" t="str">
        <f t="shared" si="10"/>
        <v>DDR4 16G 2Gx8 (고정)</v>
      </c>
      <c r="G73" s="22" t="str">
        <f t="shared" si="11"/>
        <v>DDR4 16G 2Gx8 (C)</v>
      </c>
      <c r="I73" s="22" t="s">
        <v>228</v>
      </c>
      <c r="J73" s="22" t="str">
        <f t="shared" si="12"/>
        <v>D4-</v>
      </c>
      <c r="K73" s="22" t="str">
        <f t="shared" si="13"/>
        <v>16G</v>
      </c>
      <c r="L73" s="22">
        <v>2</v>
      </c>
      <c r="M73" s="22" t="str">
        <f t="shared" si="14"/>
        <v>-C</v>
      </c>
    </row>
    <row r="74" spans="1:13" x14ac:dyDescent="0.3">
      <c r="A74" s="22" t="str">
        <f t="shared" si="9"/>
        <v>D4-8G1-C</v>
      </c>
      <c r="B74" s="22" t="s">
        <v>148</v>
      </c>
      <c r="C74" s="22" t="s">
        <v>218</v>
      </c>
      <c r="D74" s="22" t="s">
        <v>45</v>
      </c>
      <c r="E74" s="22" t="s">
        <v>45</v>
      </c>
      <c r="F74" s="22" t="str">
        <f t="shared" si="10"/>
        <v>DDR4 8G 1Gx8 (고정)</v>
      </c>
      <c r="G74" s="22" t="str">
        <f t="shared" si="11"/>
        <v>DDR4 8G 1Gx8 (C)</v>
      </c>
      <c r="I74" s="22" t="s">
        <v>45</v>
      </c>
      <c r="J74" s="22" t="str">
        <f t="shared" si="12"/>
        <v>D4-</v>
      </c>
      <c r="K74" s="22" t="str">
        <f t="shared" si="13"/>
        <v>8G</v>
      </c>
      <c r="L74" s="22">
        <v>1</v>
      </c>
      <c r="M74" s="22" t="str">
        <f t="shared" si="14"/>
        <v>-C</v>
      </c>
    </row>
    <row r="75" spans="1:13" x14ac:dyDescent="0.3">
      <c r="A75" s="22" t="str">
        <f t="shared" si="9"/>
        <v>D4-8G512-C</v>
      </c>
      <c r="B75" s="22" t="s">
        <v>148</v>
      </c>
      <c r="C75" s="22" t="s">
        <v>218</v>
      </c>
      <c r="D75" s="22" t="s">
        <v>229</v>
      </c>
      <c r="E75" s="22" t="s">
        <v>229</v>
      </c>
      <c r="F75" s="22" t="str">
        <f t="shared" si="10"/>
        <v>DDR4 8G 512Mx16 (고정)</v>
      </c>
      <c r="G75" s="22" t="str">
        <f t="shared" si="11"/>
        <v>DDR4 8G 512Mx16 (C)</v>
      </c>
      <c r="H75" s="22" t="s">
        <v>217</v>
      </c>
      <c r="I75" s="22" t="s">
        <v>229</v>
      </c>
      <c r="J75" s="22" t="str">
        <f t="shared" si="12"/>
        <v>D4-</v>
      </c>
      <c r="K75" s="22" t="str">
        <f t="shared" si="13"/>
        <v>8G</v>
      </c>
      <c r="L75" s="22">
        <v>512</v>
      </c>
      <c r="M75" s="22" t="str">
        <f t="shared" si="14"/>
        <v>-C</v>
      </c>
    </row>
    <row r="76" spans="1:13" x14ac:dyDescent="0.3">
      <c r="A76" s="22" t="str">
        <f t="shared" si="9"/>
        <v>D4-4G256-C</v>
      </c>
      <c r="B76" s="22" t="s">
        <v>148</v>
      </c>
      <c r="C76" s="22" t="s">
        <v>218</v>
      </c>
      <c r="D76" s="22" t="s">
        <v>230</v>
      </c>
      <c r="E76" s="22" t="s">
        <v>230</v>
      </c>
      <c r="F76" s="22" t="str">
        <f t="shared" si="10"/>
        <v>DDR4 4G 256Mx16 (고정)</v>
      </c>
      <c r="G76" s="22" t="str">
        <f t="shared" si="11"/>
        <v>DDR4 4G 256Mx16 (C)</v>
      </c>
      <c r="I76" s="22" t="s">
        <v>230</v>
      </c>
      <c r="J76" s="22" t="str">
        <f t="shared" si="12"/>
        <v>D4-</v>
      </c>
      <c r="K76" s="22" t="str">
        <f t="shared" si="13"/>
        <v>4G</v>
      </c>
      <c r="L76" s="22">
        <v>256</v>
      </c>
      <c r="M76" s="22" t="str">
        <f t="shared" si="14"/>
        <v>-C</v>
      </c>
    </row>
    <row r="77" spans="1:13" x14ac:dyDescent="0.3">
      <c r="A77" s="22" t="str">
        <f t="shared" si="9"/>
        <v>D3-4G256-C</v>
      </c>
      <c r="B77" s="22" t="s">
        <v>148</v>
      </c>
      <c r="C77" s="22" t="s">
        <v>218</v>
      </c>
      <c r="D77" s="22" t="s">
        <v>231</v>
      </c>
      <c r="E77" s="22" t="s">
        <v>231</v>
      </c>
      <c r="F77" s="22" t="str">
        <f t="shared" si="10"/>
        <v>DDR3 4G 256Mx16 (고정)</v>
      </c>
      <c r="G77" s="22" t="str">
        <f t="shared" si="11"/>
        <v>DDR3 4G 256Mx16 (C)</v>
      </c>
      <c r="I77" s="22" t="s">
        <v>231</v>
      </c>
      <c r="J77" s="22" t="str">
        <f t="shared" si="12"/>
        <v>D3-</v>
      </c>
      <c r="K77" s="22" t="str">
        <f t="shared" si="13"/>
        <v>4G</v>
      </c>
      <c r="L77" s="22">
        <v>256</v>
      </c>
      <c r="M77" s="22" t="str">
        <f t="shared" si="14"/>
        <v>-C</v>
      </c>
    </row>
    <row r="78" spans="1:13" x14ac:dyDescent="0.3">
      <c r="A78" s="22" t="str">
        <f t="shared" si="9"/>
        <v>D3-2G128-C</v>
      </c>
      <c r="B78" s="22" t="s">
        <v>148</v>
      </c>
      <c r="C78" s="22" t="s">
        <v>218</v>
      </c>
      <c r="D78" s="22" t="s">
        <v>232</v>
      </c>
      <c r="E78" s="22" t="s">
        <v>232</v>
      </c>
      <c r="F78" s="22" t="str">
        <f t="shared" si="10"/>
        <v>DDR3 2G 128Mx16 (고정)</v>
      </c>
      <c r="G78" s="22" t="str">
        <f t="shared" si="11"/>
        <v>DDR3 2G 128Mx16 (C)</v>
      </c>
      <c r="I78" s="22" t="s">
        <v>232</v>
      </c>
      <c r="J78" s="22" t="str">
        <f t="shared" si="12"/>
        <v>D3-</v>
      </c>
      <c r="K78" s="22" t="str">
        <f t="shared" si="13"/>
        <v>2G</v>
      </c>
      <c r="L78" s="22">
        <v>128</v>
      </c>
      <c r="M78" s="22" t="str">
        <f t="shared" si="14"/>
        <v>-C</v>
      </c>
    </row>
    <row r="79" spans="1:13" x14ac:dyDescent="0.3">
      <c r="A79" s="22" t="str">
        <f t="shared" si="9"/>
        <v>D3-1G64-C</v>
      </c>
      <c r="B79" s="22" t="s">
        <v>148</v>
      </c>
      <c r="C79" s="22" t="s">
        <v>218</v>
      </c>
      <c r="D79" s="22" t="s">
        <v>233</v>
      </c>
      <c r="E79" s="22" t="s">
        <v>233</v>
      </c>
      <c r="F79" s="22" t="str">
        <f t="shared" si="10"/>
        <v>DDR3 1G 64Mx16 (고정)</v>
      </c>
      <c r="G79" s="22" t="str">
        <f t="shared" si="11"/>
        <v>DDR3 1G 64Mx16 (C)</v>
      </c>
      <c r="I79" s="22" t="s">
        <v>233</v>
      </c>
      <c r="J79" s="22" t="str">
        <f t="shared" si="12"/>
        <v>D3-</v>
      </c>
      <c r="K79" s="22" t="str">
        <f t="shared" si="13"/>
        <v>1G</v>
      </c>
      <c r="L79" s="22">
        <v>64</v>
      </c>
      <c r="M79" s="22" t="str">
        <f t="shared" si="14"/>
        <v>-C</v>
      </c>
    </row>
    <row r="80" spans="1:13" x14ac:dyDescent="0.3">
      <c r="A80" s="22" t="str">
        <f t="shared" si="9"/>
        <v>D2-1G64-C</v>
      </c>
      <c r="B80" s="22" t="s">
        <v>148</v>
      </c>
      <c r="C80" s="22" t="s">
        <v>218</v>
      </c>
      <c r="D80" s="22" t="s">
        <v>234</v>
      </c>
      <c r="E80" s="22" t="s">
        <v>234</v>
      </c>
      <c r="F80" s="22" t="str">
        <f t="shared" si="10"/>
        <v>DDR2 1G 64Mx16 (고정)</v>
      </c>
      <c r="G80" s="22" t="str">
        <f t="shared" si="11"/>
        <v>DDR2 1G 64Mx16 (C)</v>
      </c>
      <c r="I80" s="22" t="s">
        <v>234</v>
      </c>
      <c r="J80" s="22" t="str">
        <f t="shared" si="12"/>
        <v>D2-</v>
      </c>
      <c r="K80" s="22" t="str">
        <f t="shared" si="13"/>
        <v>1G</v>
      </c>
      <c r="L80" s="22">
        <v>64</v>
      </c>
      <c r="M80" s="22" t="str">
        <f t="shared" si="14"/>
        <v>-C</v>
      </c>
    </row>
    <row r="81" spans="1:19" x14ac:dyDescent="0.3">
      <c r="A81" s="22" t="str">
        <f t="shared" si="9"/>
        <v>D2-512M32-C</v>
      </c>
      <c r="B81" s="22" t="s">
        <v>148</v>
      </c>
      <c r="C81" s="22" t="s">
        <v>218</v>
      </c>
      <c r="D81" s="22" t="s">
        <v>235</v>
      </c>
      <c r="E81" s="22" t="s">
        <v>235</v>
      </c>
      <c r="F81" s="22" t="str">
        <f t="shared" si="10"/>
        <v>DDR2 512M 32Mx16 (고정)</v>
      </c>
      <c r="G81" s="22" t="str">
        <f t="shared" si="11"/>
        <v>DDR2 512M 32Mx16 (C)</v>
      </c>
      <c r="I81" s="22" t="s">
        <v>235</v>
      </c>
      <c r="J81" s="22" t="str">
        <f t="shared" si="12"/>
        <v>D2-</v>
      </c>
      <c r="K81" s="22" t="str">
        <f>MID($D81,FIND(" ",D81)+1,FIND("M",D81)-FIND(" ",D81))</f>
        <v>512M</v>
      </c>
      <c r="L81" s="22">
        <v>32</v>
      </c>
      <c r="M81" s="22" t="str">
        <f t="shared" si="14"/>
        <v>-C</v>
      </c>
    </row>
    <row r="83" spans="1:19" x14ac:dyDescent="0.3">
      <c r="A83" s="22" t="s">
        <v>97</v>
      </c>
      <c r="B83" s="22" t="s">
        <v>98</v>
      </c>
      <c r="C83" s="22" t="s">
        <v>99</v>
      </c>
      <c r="D83" s="22" t="s">
        <v>100</v>
      </c>
      <c r="E83" s="22" t="s">
        <v>101</v>
      </c>
      <c r="F83" s="22" t="s">
        <v>102</v>
      </c>
      <c r="G83" s="22" t="s">
        <v>103</v>
      </c>
    </row>
    <row r="84" spans="1:19" x14ac:dyDescent="0.3">
      <c r="A84" s="23" t="s">
        <v>89</v>
      </c>
      <c r="B84" s="23" t="s">
        <v>90</v>
      </c>
      <c r="C84" s="23" t="s">
        <v>91</v>
      </c>
      <c r="D84" s="23" t="s">
        <v>92</v>
      </c>
      <c r="E84" s="23" t="s">
        <v>93</v>
      </c>
      <c r="F84" s="23" t="s">
        <v>94</v>
      </c>
      <c r="G84" s="23" t="s">
        <v>95</v>
      </c>
    </row>
    <row r="85" spans="1:19" x14ac:dyDescent="0.3">
      <c r="A85" s="26" t="s">
        <v>60</v>
      </c>
      <c r="B85" s="26" t="s">
        <v>39</v>
      </c>
      <c r="C85" s="26" t="s">
        <v>61</v>
      </c>
      <c r="D85" s="26" t="s">
        <v>62</v>
      </c>
      <c r="E85" s="26" t="s">
        <v>62</v>
      </c>
      <c r="F85" s="26" t="s">
        <v>63</v>
      </c>
      <c r="G85" s="26" t="s">
        <v>64</v>
      </c>
    </row>
    <row r="86" spans="1:19" x14ac:dyDescent="0.3">
      <c r="A86" s="26" t="s">
        <v>72</v>
      </c>
      <c r="B86" s="26" t="s">
        <v>39</v>
      </c>
      <c r="C86" s="26" t="s">
        <v>61</v>
      </c>
      <c r="D86" s="26" t="s">
        <v>66</v>
      </c>
      <c r="E86" s="26" t="s">
        <v>66</v>
      </c>
      <c r="F86" s="26" t="s">
        <v>73</v>
      </c>
      <c r="G86" s="26" t="s">
        <v>74</v>
      </c>
    </row>
    <row r="87" spans="1:19" x14ac:dyDescent="0.3">
      <c r="A87" s="26" t="s">
        <v>79</v>
      </c>
      <c r="B87" s="26" t="s">
        <v>39</v>
      </c>
      <c r="C87" s="26" t="s">
        <v>61</v>
      </c>
      <c r="D87" s="26" t="s">
        <v>80</v>
      </c>
      <c r="E87" s="26" t="s">
        <v>80</v>
      </c>
      <c r="F87" s="26" t="s">
        <v>81</v>
      </c>
      <c r="G87" s="26" t="s">
        <v>82</v>
      </c>
    </row>
    <row r="88" spans="1:19" x14ac:dyDescent="0.3">
      <c r="A88" s="26" t="s">
        <v>86</v>
      </c>
      <c r="B88" s="26" t="s">
        <v>39</v>
      </c>
      <c r="C88" s="26" t="s">
        <v>61</v>
      </c>
      <c r="D88" s="26" t="s">
        <v>76</v>
      </c>
      <c r="E88" s="26" t="s">
        <v>76</v>
      </c>
      <c r="F88" s="26" t="s">
        <v>87</v>
      </c>
      <c r="G88" s="26" t="s">
        <v>88</v>
      </c>
    </row>
    <row r="90" spans="1:19" x14ac:dyDescent="0.3">
      <c r="A90" s="22" t="str">
        <f>H90&amp;I90&amp;J90&amp;K90</f>
        <v>NM-128G16-C</v>
      </c>
      <c r="B90" s="22" t="s">
        <v>249</v>
      </c>
      <c r="C90" s="22" t="s">
        <v>250</v>
      </c>
      <c r="D90" s="22" t="str">
        <f>S90</f>
        <v>MLC 128G 16Gx8</v>
      </c>
      <c r="E90" s="22" t="str">
        <f>D90</f>
        <v>MLC 128G 16Gx8</v>
      </c>
      <c r="F90" s="22" t="str">
        <f>E90&amp;" (고정)"</f>
        <v>MLC 128G 16Gx8 (고정)</v>
      </c>
      <c r="G90" s="22" t="str">
        <f>F90&amp;" (C)"</f>
        <v>MLC 128G 16Gx8 (고정) (C)</v>
      </c>
      <c r="H90" s="22" t="str">
        <f>"N"&amp;LEFT(D90,1)&amp;"-"</f>
        <v>NM-</v>
      </c>
      <c r="I90" s="22" t="str">
        <f t="shared" ref="I90:I98" si="15">MID($D90,FIND(" ",D90)+1,FIND("G",D90)-FIND(" ",D90))</f>
        <v>128G</v>
      </c>
      <c r="J90" s="22" t="str">
        <f>MID($D90,FIND(I90,D90)+LEN(I90)+1,$M90)&amp;"-"</f>
        <v>16-</v>
      </c>
      <c r="K90" s="22" t="str">
        <f>LEFT(RIGHT($G90,2),1)</f>
        <v>C</v>
      </c>
      <c r="M90" s="22">
        <f t="shared" ref="M90:M98" si="16">FIND("x",$D90)-(FIND(I90,D90)+LEN(I90))-2</f>
        <v>2</v>
      </c>
      <c r="O90" s="22" t="s">
        <v>240</v>
      </c>
      <c r="P90" s="22" t="s">
        <v>251</v>
      </c>
      <c r="Q90" s="22" t="str">
        <f t="shared" ref="Q90:Q98" si="17">RIGHT(P90,3)</f>
        <v>MLC</v>
      </c>
      <c r="R90" s="22" t="str">
        <f t="shared" ref="R90:R98" si="18">LEFT(P90,LEN(P90)-4)</f>
        <v>128G 16Gx8</v>
      </c>
      <c r="S90" s="22" t="str">
        <f>Q90&amp;" "&amp;R90</f>
        <v>MLC 128G 16Gx8</v>
      </c>
    </row>
    <row r="91" spans="1:19" x14ac:dyDescent="0.3">
      <c r="A91" s="22" t="str">
        <f t="shared" ref="A91:A98" si="19">H91&amp;I91&amp;J91&amp;K91</f>
        <v>NM-64G8-C</v>
      </c>
      <c r="B91" s="22" t="s">
        <v>249</v>
      </c>
      <c r="C91" s="22" t="s">
        <v>250</v>
      </c>
      <c r="D91" s="22" t="str">
        <f t="shared" ref="D91:D98" si="20">S91</f>
        <v>MLC 64G 8Gx8</v>
      </c>
      <c r="E91" s="22" t="str">
        <f t="shared" ref="E91:E98" si="21">D91</f>
        <v>MLC 64G 8Gx8</v>
      </c>
      <c r="F91" s="22" t="str">
        <f t="shared" ref="F91:F98" si="22">E91&amp;" (고정)"</f>
        <v>MLC 64G 8Gx8 (고정)</v>
      </c>
      <c r="G91" s="22" t="str">
        <f t="shared" ref="G91:G98" si="23">F91&amp;" (C)"</f>
        <v>MLC 64G 8Gx8 (고정) (C)</v>
      </c>
      <c r="H91" s="22" t="str">
        <f t="shared" ref="H91:H98" si="24">"N"&amp;LEFT(D91,1)&amp;"-"</f>
        <v>NM-</v>
      </c>
      <c r="I91" s="22" t="str">
        <f t="shared" si="15"/>
        <v>64G</v>
      </c>
      <c r="J91" s="22" t="str">
        <f t="shared" ref="J91:J98" si="25">MID($D91,FIND(I91,D91)+LEN(I91)+1,$M91)&amp;"-"</f>
        <v>8-</v>
      </c>
      <c r="K91" s="22" t="str">
        <f t="shared" ref="K91:K98" si="26">LEFT(RIGHT($G91,2),1)</f>
        <v>C</v>
      </c>
      <c r="M91" s="22">
        <f t="shared" si="16"/>
        <v>1</v>
      </c>
      <c r="O91" s="22" t="s">
        <v>241</v>
      </c>
      <c r="P91" s="22" t="s">
        <v>252</v>
      </c>
      <c r="Q91" s="22" t="str">
        <f t="shared" si="17"/>
        <v>MLC</v>
      </c>
      <c r="R91" s="22" t="str">
        <f t="shared" si="18"/>
        <v>64G 8Gx8</v>
      </c>
      <c r="S91" s="22" t="str">
        <f t="shared" ref="S91:S98" si="27">Q91&amp;" "&amp;R91</f>
        <v>MLC 64G 8Gx8</v>
      </c>
    </row>
    <row r="92" spans="1:19" x14ac:dyDescent="0.3">
      <c r="A92" s="22" t="str">
        <f t="shared" si="19"/>
        <v>NM-32G4-C</v>
      </c>
      <c r="B92" s="22" t="s">
        <v>249</v>
      </c>
      <c r="C92" s="22" t="s">
        <v>250</v>
      </c>
      <c r="D92" s="22" t="str">
        <f t="shared" si="20"/>
        <v>MLC 32G 4Gx8</v>
      </c>
      <c r="E92" s="22" t="str">
        <f t="shared" si="21"/>
        <v>MLC 32G 4Gx8</v>
      </c>
      <c r="F92" s="22" t="str">
        <f t="shared" si="22"/>
        <v>MLC 32G 4Gx8 (고정)</v>
      </c>
      <c r="G92" s="22" t="str">
        <f t="shared" si="23"/>
        <v>MLC 32G 4Gx8 (고정) (C)</v>
      </c>
      <c r="H92" s="22" t="str">
        <f t="shared" si="24"/>
        <v>NM-</v>
      </c>
      <c r="I92" s="22" t="str">
        <f t="shared" si="15"/>
        <v>32G</v>
      </c>
      <c r="J92" s="22" t="str">
        <f t="shared" si="25"/>
        <v>4-</v>
      </c>
      <c r="K92" s="22" t="str">
        <f t="shared" si="26"/>
        <v>C</v>
      </c>
      <c r="M92" s="22">
        <f t="shared" si="16"/>
        <v>1</v>
      </c>
      <c r="O92" s="22" t="s">
        <v>242</v>
      </c>
      <c r="P92" s="22" t="s">
        <v>253</v>
      </c>
      <c r="Q92" s="22" t="str">
        <f t="shared" si="17"/>
        <v>MLC</v>
      </c>
      <c r="R92" s="22" t="str">
        <f t="shared" si="18"/>
        <v>32G 4Gx8</v>
      </c>
      <c r="S92" s="22" t="str">
        <f t="shared" si="27"/>
        <v>MLC 32G 4Gx8</v>
      </c>
    </row>
    <row r="93" spans="1:19" x14ac:dyDescent="0.3">
      <c r="A93" s="22" t="str">
        <f t="shared" si="19"/>
        <v>NS-32G4-C</v>
      </c>
      <c r="B93" s="22" t="s">
        <v>249</v>
      </c>
      <c r="C93" s="22" t="s">
        <v>250</v>
      </c>
      <c r="D93" s="22" t="str">
        <f t="shared" si="20"/>
        <v>SLC 32G 4Gx8</v>
      </c>
      <c r="E93" s="22" t="str">
        <f t="shared" si="21"/>
        <v>SLC 32G 4Gx8</v>
      </c>
      <c r="F93" s="22" t="str">
        <f t="shared" si="22"/>
        <v>SLC 32G 4Gx8 (고정)</v>
      </c>
      <c r="G93" s="22" t="str">
        <f t="shared" si="23"/>
        <v>SLC 32G 4Gx8 (고정) (C)</v>
      </c>
      <c r="H93" s="22" t="str">
        <f t="shared" si="24"/>
        <v>NS-</v>
      </c>
      <c r="I93" s="22" t="str">
        <f t="shared" si="15"/>
        <v>32G</v>
      </c>
      <c r="J93" s="22" t="str">
        <f t="shared" si="25"/>
        <v>4-</v>
      </c>
      <c r="K93" s="22" t="str">
        <f t="shared" si="26"/>
        <v>C</v>
      </c>
      <c r="M93" s="22">
        <f t="shared" si="16"/>
        <v>1</v>
      </c>
      <c r="O93" s="22" t="s">
        <v>243</v>
      </c>
      <c r="P93" s="22" t="s">
        <v>254</v>
      </c>
      <c r="Q93" s="22" t="str">
        <f t="shared" si="17"/>
        <v>SLC</v>
      </c>
      <c r="R93" s="22" t="str">
        <f t="shared" si="18"/>
        <v>32G 4Gx8</v>
      </c>
      <c r="S93" s="22" t="str">
        <f t="shared" si="27"/>
        <v>SLC 32G 4Gx8</v>
      </c>
    </row>
    <row r="94" spans="1:19" x14ac:dyDescent="0.3">
      <c r="A94" s="22" t="str">
        <f t="shared" si="19"/>
        <v>NS-16G2-C</v>
      </c>
      <c r="B94" s="22" t="s">
        <v>249</v>
      </c>
      <c r="C94" s="22" t="s">
        <v>250</v>
      </c>
      <c r="D94" s="22" t="str">
        <f t="shared" si="20"/>
        <v>SLC 16G 2Gx8</v>
      </c>
      <c r="E94" s="22" t="str">
        <f t="shared" si="21"/>
        <v>SLC 16G 2Gx8</v>
      </c>
      <c r="F94" s="22" t="str">
        <f t="shared" si="22"/>
        <v>SLC 16G 2Gx8 (고정)</v>
      </c>
      <c r="G94" s="22" t="str">
        <f t="shared" si="23"/>
        <v>SLC 16G 2Gx8 (고정) (C)</v>
      </c>
      <c r="H94" s="22" t="str">
        <f t="shared" si="24"/>
        <v>NS-</v>
      </c>
      <c r="I94" s="22" t="str">
        <f t="shared" si="15"/>
        <v>16G</v>
      </c>
      <c r="J94" s="22" t="str">
        <f t="shared" si="25"/>
        <v>2-</v>
      </c>
      <c r="K94" s="22" t="str">
        <f t="shared" si="26"/>
        <v>C</v>
      </c>
      <c r="M94" s="22">
        <f t="shared" si="16"/>
        <v>1</v>
      </c>
      <c r="O94" s="22" t="s">
        <v>244</v>
      </c>
      <c r="P94" s="22" t="s">
        <v>255</v>
      </c>
      <c r="Q94" s="22" t="str">
        <f t="shared" si="17"/>
        <v>SLC</v>
      </c>
      <c r="R94" s="22" t="str">
        <f t="shared" si="18"/>
        <v>16G 2Gx8</v>
      </c>
      <c r="S94" s="22" t="str">
        <f t="shared" si="27"/>
        <v>SLC 16G 2Gx8</v>
      </c>
    </row>
    <row r="95" spans="1:19" x14ac:dyDescent="0.3">
      <c r="A95" s="22" t="str">
        <f t="shared" si="19"/>
        <v>NS-8G1024-C</v>
      </c>
      <c r="B95" s="22" t="s">
        <v>249</v>
      </c>
      <c r="C95" s="22" t="s">
        <v>250</v>
      </c>
      <c r="D95" s="22" t="str">
        <f t="shared" si="20"/>
        <v>SLC 8G 1024Mx8</v>
      </c>
      <c r="E95" s="22" t="str">
        <f t="shared" si="21"/>
        <v>SLC 8G 1024Mx8</v>
      </c>
      <c r="F95" s="22" t="str">
        <f t="shared" si="22"/>
        <v>SLC 8G 1024Mx8 (고정)</v>
      </c>
      <c r="G95" s="22" t="str">
        <f t="shared" si="23"/>
        <v>SLC 8G 1024Mx8 (고정) (C)</v>
      </c>
      <c r="H95" s="22" t="str">
        <f t="shared" si="24"/>
        <v>NS-</v>
      </c>
      <c r="I95" s="22" t="str">
        <f t="shared" si="15"/>
        <v>8G</v>
      </c>
      <c r="J95" s="22" t="str">
        <f t="shared" si="25"/>
        <v>1024-</v>
      </c>
      <c r="K95" s="22" t="str">
        <f t="shared" si="26"/>
        <v>C</v>
      </c>
      <c r="M95" s="22">
        <f t="shared" si="16"/>
        <v>4</v>
      </c>
      <c r="O95" s="22" t="s">
        <v>245</v>
      </c>
      <c r="P95" s="22" t="s">
        <v>256</v>
      </c>
      <c r="Q95" s="22" t="str">
        <f t="shared" si="17"/>
        <v>SLC</v>
      </c>
      <c r="R95" s="22" t="str">
        <f t="shared" si="18"/>
        <v>8G 1024Mx8</v>
      </c>
      <c r="S95" s="22" t="str">
        <f t="shared" si="27"/>
        <v>SLC 8G 1024Mx8</v>
      </c>
    </row>
    <row r="96" spans="1:19" x14ac:dyDescent="0.3">
      <c r="A96" s="22" t="str">
        <f t="shared" si="19"/>
        <v>NS-4G512-C</v>
      </c>
      <c r="B96" s="22" t="s">
        <v>249</v>
      </c>
      <c r="C96" s="22" t="s">
        <v>250</v>
      </c>
      <c r="D96" s="22" t="str">
        <f t="shared" si="20"/>
        <v>SLC 4G 512Mx8</v>
      </c>
      <c r="E96" s="22" t="str">
        <f t="shared" si="21"/>
        <v>SLC 4G 512Mx8</v>
      </c>
      <c r="F96" s="22" t="str">
        <f t="shared" si="22"/>
        <v>SLC 4G 512Mx8 (고정)</v>
      </c>
      <c r="G96" s="22" t="str">
        <f t="shared" si="23"/>
        <v>SLC 4G 512Mx8 (고정) (C)</v>
      </c>
      <c r="H96" s="22" t="str">
        <f t="shared" si="24"/>
        <v>NS-</v>
      </c>
      <c r="I96" s="22" t="str">
        <f t="shared" si="15"/>
        <v>4G</v>
      </c>
      <c r="J96" s="22" t="str">
        <f t="shared" si="25"/>
        <v>512-</v>
      </c>
      <c r="K96" s="22" t="str">
        <f t="shared" si="26"/>
        <v>C</v>
      </c>
      <c r="M96" s="22">
        <f t="shared" si="16"/>
        <v>3</v>
      </c>
      <c r="O96" s="22" t="s">
        <v>246</v>
      </c>
      <c r="P96" s="22" t="s">
        <v>257</v>
      </c>
      <c r="Q96" s="22" t="str">
        <f t="shared" si="17"/>
        <v>SLC</v>
      </c>
      <c r="R96" s="22" t="str">
        <f t="shared" si="18"/>
        <v>4G 512Mx8</v>
      </c>
      <c r="S96" s="22" t="str">
        <f t="shared" si="27"/>
        <v>SLC 4G 512Mx8</v>
      </c>
    </row>
    <row r="97" spans="1:19" x14ac:dyDescent="0.3">
      <c r="A97" s="22" t="str">
        <f t="shared" si="19"/>
        <v>NS-2G256-C</v>
      </c>
      <c r="B97" s="22" t="s">
        <v>249</v>
      </c>
      <c r="C97" s="22" t="s">
        <v>250</v>
      </c>
      <c r="D97" s="22" t="str">
        <f t="shared" si="20"/>
        <v>SLC 2G 256Mx8</v>
      </c>
      <c r="E97" s="22" t="str">
        <f t="shared" si="21"/>
        <v>SLC 2G 256Mx8</v>
      </c>
      <c r="F97" s="22" t="str">
        <f t="shared" si="22"/>
        <v>SLC 2G 256Mx8 (고정)</v>
      </c>
      <c r="G97" s="22" t="str">
        <f t="shared" si="23"/>
        <v>SLC 2G 256Mx8 (고정) (C)</v>
      </c>
      <c r="H97" s="22" t="str">
        <f t="shared" si="24"/>
        <v>NS-</v>
      </c>
      <c r="I97" s="22" t="str">
        <f t="shared" si="15"/>
        <v>2G</v>
      </c>
      <c r="J97" s="22" t="str">
        <f t="shared" si="25"/>
        <v>256-</v>
      </c>
      <c r="K97" s="22" t="str">
        <f t="shared" si="26"/>
        <v>C</v>
      </c>
      <c r="M97" s="22">
        <f t="shared" si="16"/>
        <v>3</v>
      </c>
      <c r="O97" s="22" t="s">
        <v>247</v>
      </c>
      <c r="P97" s="22" t="s">
        <v>258</v>
      </c>
      <c r="Q97" s="22" t="str">
        <f t="shared" si="17"/>
        <v>SLC</v>
      </c>
      <c r="R97" s="22" t="str">
        <f t="shared" si="18"/>
        <v>2G 256Mx8</v>
      </c>
      <c r="S97" s="22" t="str">
        <f t="shared" si="27"/>
        <v>SLC 2G 256Mx8</v>
      </c>
    </row>
    <row r="98" spans="1:19" x14ac:dyDescent="0.3">
      <c r="A98" s="22" t="str">
        <f t="shared" si="19"/>
        <v>NS-1G128-C</v>
      </c>
      <c r="B98" s="22" t="s">
        <v>249</v>
      </c>
      <c r="C98" s="22" t="s">
        <v>250</v>
      </c>
      <c r="D98" s="22" t="str">
        <f t="shared" si="20"/>
        <v>SLC 1G 128Mx8</v>
      </c>
      <c r="E98" s="22" t="str">
        <f t="shared" si="21"/>
        <v>SLC 1G 128Mx8</v>
      </c>
      <c r="F98" s="22" t="str">
        <f t="shared" si="22"/>
        <v>SLC 1G 128Mx8 (고정)</v>
      </c>
      <c r="G98" s="22" t="str">
        <f t="shared" si="23"/>
        <v>SLC 1G 128Mx8 (고정) (C)</v>
      </c>
      <c r="H98" s="22" t="str">
        <f t="shared" si="24"/>
        <v>NS-</v>
      </c>
      <c r="I98" s="22" t="str">
        <f t="shared" si="15"/>
        <v>1G</v>
      </c>
      <c r="J98" s="22" t="str">
        <f t="shared" si="25"/>
        <v>128-</v>
      </c>
      <c r="K98" s="22" t="str">
        <f t="shared" si="26"/>
        <v>C</v>
      </c>
      <c r="M98" s="22">
        <f t="shared" si="16"/>
        <v>3</v>
      </c>
      <c r="O98" s="22" t="s">
        <v>248</v>
      </c>
      <c r="P98" s="22" t="s">
        <v>259</v>
      </c>
      <c r="Q98" s="22" t="str">
        <f t="shared" si="17"/>
        <v>SLC</v>
      </c>
      <c r="R98" s="22" t="str">
        <f t="shared" si="18"/>
        <v>1G 128Mx8</v>
      </c>
      <c r="S98" s="22" t="str">
        <f t="shared" si="27"/>
        <v>SLC 1G 128Mx8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selection activeCell="S15" sqref="S15"/>
    </sheetView>
  </sheetViews>
  <sheetFormatPr defaultRowHeight="16.5" x14ac:dyDescent="0.3"/>
  <cols>
    <col min="1" max="1" width="17.875" style="19" bestFit="1" customWidth="1"/>
    <col min="2" max="2" width="11" style="19" bestFit="1" customWidth="1"/>
    <col min="3" max="3" width="10.875" style="19" bestFit="1" customWidth="1"/>
    <col min="4" max="4" width="34.125" style="19" bestFit="1" customWidth="1"/>
    <col min="5" max="16384" width="9" style="19"/>
  </cols>
  <sheetData>
    <row r="1" spans="1:17" x14ac:dyDescent="0.3">
      <c r="A1" s="19" t="s">
        <v>293</v>
      </c>
      <c r="B1" s="19" t="s">
        <v>294</v>
      </c>
      <c r="C1" s="19" t="s">
        <v>295</v>
      </c>
      <c r="D1" s="19" t="s">
        <v>296</v>
      </c>
    </row>
    <row r="2" spans="1:17" x14ac:dyDescent="0.3">
      <c r="A2" s="20" t="s">
        <v>89</v>
      </c>
      <c r="B2" s="20" t="s">
        <v>90</v>
      </c>
      <c r="C2" s="20" t="s">
        <v>91</v>
      </c>
      <c r="D2" s="20" t="s">
        <v>92</v>
      </c>
      <c r="F2" s="21" t="s">
        <v>309</v>
      </c>
    </row>
    <row r="3" spans="1:17" x14ac:dyDescent="0.3">
      <c r="A3" s="19" t="s">
        <v>159</v>
      </c>
      <c r="B3" s="19" t="s">
        <v>297</v>
      </c>
      <c r="C3" s="19" t="s">
        <v>298</v>
      </c>
      <c r="D3" s="19" t="s">
        <v>114</v>
      </c>
      <c r="F3" s="36" t="s">
        <v>11</v>
      </c>
      <c r="G3" s="36"/>
      <c r="H3" s="36"/>
      <c r="I3" s="36"/>
      <c r="J3" s="36"/>
      <c r="K3" s="37" t="s">
        <v>312</v>
      </c>
      <c r="L3" s="36"/>
      <c r="M3" s="36"/>
      <c r="N3" s="36"/>
      <c r="O3" s="36"/>
      <c r="P3" s="36"/>
      <c r="Q3" s="36"/>
    </row>
    <row r="4" spans="1:17" x14ac:dyDescent="0.3">
      <c r="A4" s="19" t="s">
        <v>160</v>
      </c>
      <c r="B4" s="19" t="s">
        <v>299</v>
      </c>
      <c r="C4" s="19" t="s">
        <v>300</v>
      </c>
      <c r="D4" s="19" t="s">
        <v>109</v>
      </c>
      <c r="F4" s="36" t="s">
        <v>12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17" x14ac:dyDescent="0.3">
      <c r="A5" s="19" t="s">
        <v>161</v>
      </c>
      <c r="B5" s="19" t="s">
        <v>297</v>
      </c>
      <c r="C5" s="19" t="s">
        <v>300</v>
      </c>
      <c r="D5" s="19" t="s">
        <v>301</v>
      </c>
      <c r="F5" s="36" t="s">
        <v>13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</row>
    <row r="6" spans="1:17" x14ac:dyDescent="0.3">
      <c r="A6" s="19" t="s">
        <v>162</v>
      </c>
      <c r="B6" s="19" t="s">
        <v>297</v>
      </c>
      <c r="C6" s="19" t="s">
        <v>302</v>
      </c>
      <c r="D6" s="19" t="s">
        <v>303</v>
      </c>
      <c r="F6" s="36" t="s">
        <v>14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</row>
    <row r="7" spans="1:17" x14ac:dyDescent="0.3">
      <c r="A7" s="19" t="s">
        <v>163</v>
      </c>
      <c r="B7" s="19" t="s">
        <v>299</v>
      </c>
      <c r="C7" s="19" t="s">
        <v>300</v>
      </c>
      <c r="D7" s="19" t="s">
        <v>51</v>
      </c>
      <c r="F7" s="36" t="s">
        <v>15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</row>
    <row r="8" spans="1:17" x14ac:dyDescent="0.3">
      <c r="A8" s="19" t="s">
        <v>164</v>
      </c>
      <c r="B8" s="19" t="s">
        <v>297</v>
      </c>
      <c r="C8" s="19" t="s">
        <v>300</v>
      </c>
      <c r="D8" s="19" t="s">
        <v>110</v>
      </c>
      <c r="F8" s="36" t="s">
        <v>16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</row>
    <row r="9" spans="1:17" x14ac:dyDescent="0.3">
      <c r="A9" s="19" t="s">
        <v>165</v>
      </c>
      <c r="B9" s="19" t="s">
        <v>297</v>
      </c>
      <c r="C9" s="19" t="s">
        <v>300</v>
      </c>
      <c r="D9" s="19" t="s">
        <v>54</v>
      </c>
      <c r="F9" s="36" t="s">
        <v>17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</row>
    <row r="10" spans="1:17" x14ac:dyDescent="0.3">
      <c r="A10" s="19" t="s">
        <v>166</v>
      </c>
      <c r="B10" s="19" t="s">
        <v>299</v>
      </c>
      <c r="C10" s="19" t="s">
        <v>300</v>
      </c>
      <c r="D10" s="19" t="s">
        <v>48</v>
      </c>
      <c r="F10" s="36" t="s">
        <v>18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</row>
    <row r="11" spans="1:17" x14ac:dyDescent="0.3">
      <c r="A11" s="19" t="s">
        <v>167</v>
      </c>
      <c r="B11" s="19" t="s">
        <v>297</v>
      </c>
      <c r="C11" s="19" t="s">
        <v>298</v>
      </c>
      <c r="D11" s="19" t="s">
        <v>121</v>
      </c>
      <c r="F11" s="36" t="s">
        <v>19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1:17" x14ac:dyDescent="0.3">
      <c r="A12" s="19" t="s">
        <v>168</v>
      </c>
      <c r="B12" s="19" t="s">
        <v>297</v>
      </c>
      <c r="C12" s="19" t="s">
        <v>300</v>
      </c>
      <c r="D12" s="19" t="s">
        <v>124</v>
      </c>
      <c r="F12" s="36" t="s">
        <v>20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spans="1:17" x14ac:dyDescent="0.3">
      <c r="A13" s="19" t="s">
        <v>169</v>
      </c>
      <c r="B13" s="19" t="s">
        <v>304</v>
      </c>
      <c r="C13" s="19" t="s">
        <v>300</v>
      </c>
      <c r="D13" s="19" t="s">
        <v>111</v>
      </c>
      <c r="F13" s="36" t="s">
        <v>21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1:17" x14ac:dyDescent="0.3">
      <c r="A14" s="19" t="s">
        <v>171</v>
      </c>
      <c r="B14" s="19" t="s">
        <v>305</v>
      </c>
      <c r="C14" s="19" t="s">
        <v>300</v>
      </c>
      <c r="D14" s="19" t="s">
        <v>41</v>
      </c>
      <c r="F14" s="36" t="s">
        <v>22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1:17" x14ac:dyDescent="0.3">
      <c r="A15" s="19" t="s">
        <v>170</v>
      </c>
      <c r="B15" s="19" t="s">
        <v>306</v>
      </c>
      <c r="C15" s="19" t="s">
        <v>307</v>
      </c>
      <c r="D15" s="19" t="s">
        <v>129</v>
      </c>
      <c r="F15" s="36" t="s">
        <v>23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spans="1:17" x14ac:dyDescent="0.3">
      <c r="A16" s="19" t="s">
        <v>172</v>
      </c>
      <c r="B16" s="19" t="s">
        <v>297</v>
      </c>
      <c r="C16" s="19" t="s">
        <v>300</v>
      </c>
      <c r="D16" s="19" t="s">
        <v>112</v>
      </c>
      <c r="F16" s="36" t="s">
        <v>24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spans="1:17" s="44" customFormat="1" x14ac:dyDescent="0.3">
      <c r="A17" s="44" t="s">
        <v>173</v>
      </c>
      <c r="B17" s="44" t="s">
        <v>297</v>
      </c>
      <c r="C17" s="44" t="s">
        <v>300</v>
      </c>
      <c r="D17" s="44" t="s">
        <v>134</v>
      </c>
      <c r="F17" s="44" t="s">
        <v>104</v>
      </c>
    </row>
    <row r="18" spans="1:17" s="44" customFormat="1" x14ac:dyDescent="0.3">
      <c r="A18" s="44" t="s">
        <v>174</v>
      </c>
      <c r="B18" s="44" t="s">
        <v>306</v>
      </c>
      <c r="C18" s="44" t="s">
        <v>300</v>
      </c>
      <c r="D18" s="44" t="s">
        <v>113</v>
      </c>
      <c r="F18" s="44" t="s">
        <v>105</v>
      </c>
    </row>
    <row r="19" spans="1:17" s="44" customFormat="1" x14ac:dyDescent="0.3">
      <c r="A19" s="44" t="s">
        <v>175</v>
      </c>
      <c r="B19" s="44" t="s">
        <v>297</v>
      </c>
      <c r="C19" s="44" t="s">
        <v>302</v>
      </c>
      <c r="D19" s="44" t="s">
        <v>139</v>
      </c>
      <c r="F19" s="44" t="s">
        <v>106</v>
      </c>
    </row>
    <row r="20" spans="1:17" s="44" customFormat="1" x14ac:dyDescent="0.3">
      <c r="A20" s="44" t="s">
        <v>176</v>
      </c>
      <c r="B20" s="44" t="s">
        <v>297</v>
      </c>
      <c r="C20" s="44" t="s">
        <v>300</v>
      </c>
      <c r="D20" s="44" t="s">
        <v>142</v>
      </c>
      <c r="F20" s="44" t="s">
        <v>107</v>
      </c>
    </row>
    <row r="21" spans="1:17" s="44" customFormat="1" x14ac:dyDescent="0.3">
      <c r="A21" s="44" t="s">
        <v>177</v>
      </c>
      <c r="B21" s="44" t="s">
        <v>305</v>
      </c>
      <c r="C21" s="44" t="s">
        <v>308</v>
      </c>
      <c r="D21" s="44" t="s">
        <v>145</v>
      </c>
      <c r="F21" s="44" t="s">
        <v>108</v>
      </c>
    </row>
    <row r="22" spans="1:17" x14ac:dyDescent="0.3">
      <c r="A22" s="19" t="s">
        <v>189</v>
      </c>
      <c r="B22" s="19" t="s">
        <v>39</v>
      </c>
      <c r="C22" s="19" t="s">
        <v>187</v>
      </c>
      <c r="D22" s="19" t="s">
        <v>178</v>
      </c>
      <c r="F22" s="38" t="s">
        <v>30</v>
      </c>
      <c r="G22" s="38"/>
      <c r="H22" s="38"/>
      <c r="I22" s="38"/>
      <c r="J22" s="38"/>
      <c r="K22" s="39" t="s">
        <v>313</v>
      </c>
      <c r="L22" s="38"/>
      <c r="M22" s="38"/>
      <c r="N22" s="38"/>
      <c r="O22" s="38"/>
      <c r="P22" s="38"/>
      <c r="Q22" s="38"/>
    </row>
    <row r="23" spans="1:17" x14ac:dyDescent="0.3">
      <c r="A23" s="19" t="s">
        <v>190</v>
      </c>
      <c r="B23" s="19" t="s">
        <v>39</v>
      </c>
      <c r="C23" s="19" t="s">
        <v>187</v>
      </c>
      <c r="D23" s="19" t="s">
        <v>179</v>
      </c>
      <c r="F23" s="38" t="s">
        <v>31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x14ac:dyDescent="0.3">
      <c r="A24" s="19" t="s">
        <v>191</v>
      </c>
      <c r="B24" s="19" t="s">
        <v>39</v>
      </c>
      <c r="C24" s="19" t="s">
        <v>187</v>
      </c>
      <c r="D24" s="19" t="s">
        <v>181</v>
      </c>
      <c r="F24" s="38" t="s">
        <v>32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 x14ac:dyDescent="0.3">
      <c r="A25" s="19" t="s">
        <v>192</v>
      </c>
      <c r="B25" s="19" t="s">
        <v>39</v>
      </c>
      <c r="C25" s="19" t="s">
        <v>187</v>
      </c>
      <c r="D25" s="19" t="s">
        <v>183</v>
      </c>
      <c r="F25" s="38" t="s">
        <v>33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x14ac:dyDescent="0.3">
      <c r="A26" s="19" t="s">
        <v>193</v>
      </c>
      <c r="B26" s="19" t="s">
        <v>39</v>
      </c>
      <c r="C26" s="19" t="s">
        <v>187</v>
      </c>
      <c r="D26" s="19" t="s">
        <v>185</v>
      </c>
      <c r="F26" s="38" t="s">
        <v>34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7" x14ac:dyDescent="0.3">
      <c r="A27" s="19" t="s">
        <v>194</v>
      </c>
      <c r="B27" s="19" t="s">
        <v>39</v>
      </c>
      <c r="C27" s="19" t="s">
        <v>187</v>
      </c>
      <c r="D27" s="19" t="s">
        <v>180</v>
      </c>
      <c r="F27" s="38" t="s">
        <v>35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x14ac:dyDescent="0.3">
      <c r="A28" s="19" t="s">
        <v>195</v>
      </c>
      <c r="B28" s="19" t="s">
        <v>39</v>
      </c>
      <c r="C28" s="19" t="s">
        <v>187</v>
      </c>
      <c r="D28" s="19" t="s">
        <v>62</v>
      </c>
      <c r="F28" s="38" t="s">
        <v>36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 x14ac:dyDescent="0.3">
      <c r="A29" s="19" t="s">
        <v>196</v>
      </c>
      <c r="B29" s="19" t="s">
        <v>39</v>
      </c>
      <c r="C29" s="19" t="s">
        <v>187</v>
      </c>
      <c r="D29" s="19" t="s">
        <v>76</v>
      </c>
      <c r="F29" s="38" t="s">
        <v>37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x14ac:dyDescent="0.3">
      <c r="A30" s="19" t="s">
        <v>197</v>
      </c>
      <c r="B30" s="19" t="s">
        <v>39</v>
      </c>
      <c r="C30" s="19" t="s">
        <v>187</v>
      </c>
      <c r="D30" s="19" t="s">
        <v>66</v>
      </c>
      <c r="F30" s="38" t="s">
        <v>38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spans="1:17" x14ac:dyDescent="0.3">
      <c r="A31" s="19" t="s">
        <v>260</v>
      </c>
      <c r="B31" s="19" t="s">
        <v>39</v>
      </c>
      <c r="C31" s="19" t="s">
        <v>149</v>
      </c>
      <c r="D31" s="19" t="s">
        <v>219</v>
      </c>
      <c r="F31" s="42" t="s">
        <v>205</v>
      </c>
      <c r="G31" s="42"/>
      <c r="H31" s="42"/>
      <c r="I31" s="42"/>
      <c r="J31" s="42"/>
      <c r="K31" s="43" t="s">
        <v>314</v>
      </c>
      <c r="L31" s="42"/>
      <c r="M31" s="42"/>
      <c r="N31" s="42"/>
      <c r="O31" s="42"/>
      <c r="P31" s="42"/>
      <c r="Q31" s="42"/>
    </row>
    <row r="32" spans="1:17" x14ac:dyDescent="0.3">
      <c r="A32" s="19" t="s">
        <v>261</v>
      </c>
      <c r="B32" s="19" t="s">
        <v>39</v>
      </c>
      <c r="C32" s="19" t="s">
        <v>149</v>
      </c>
      <c r="D32" s="19" t="s">
        <v>220</v>
      </c>
      <c r="F32" s="42" t="s">
        <v>206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x14ac:dyDescent="0.3">
      <c r="A33" s="19" t="s">
        <v>262</v>
      </c>
      <c r="B33" s="19" t="s">
        <v>39</v>
      </c>
      <c r="C33" s="19" t="s">
        <v>149</v>
      </c>
      <c r="D33" s="19" t="s">
        <v>221</v>
      </c>
      <c r="F33" s="42" t="s">
        <v>207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1:17" x14ac:dyDescent="0.3">
      <c r="A34" s="19" t="s">
        <v>263</v>
      </c>
      <c r="B34" s="19" t="s">
        <v>39</v>
      </c>
      <c r="C34" s="19" t="s">
        <v>149</v>
      </c>
      <c r="D34" s="19" t="s">
        <v>222</v>
      </c>
      <c r="F34" s="42" t="s">
        <v>208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3">
      <c r="A35" s="19" t="s">
        <v>264</v>
      </c>
      <c r="B35" s="19" t="s">
        <v>39</v>
      </c>
      <c r="C35" s="19" t="s">
        <v>149</v>
      </c>
      <c r="D35" s="19" t="s">
        <v>223</v>
      </c>
      <c r="F35" s="42" t="s">
        <v>209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x14ac:dyDescent="0.3">
      <c r="A36" s="19" t="s">
        <v>265</v>
      </c>
      <c r="B36" s="19" t="s">
        <v>39</v>
      </c>
      <c r="C36" s="19" t="s">
        <v>149</v>
      </c>
      <c r="D36" s="19" t="s">
        <v>224</v>
      </c>
      <c r="F36" s="42" t="s">
        <v>210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7" spans="1:17" x14ac:dyDescent="0.3">
      <c r="A37" s="19" t="s">
        <v>266</v>
      </c>
      <c r="B37" s="19" t="s">
        <v>39</v>
      </c>
      <c r="C37" s="19" t="s">
        <v>149</v>
      </c>
      <c r="D37" s="19" t="s">
        <v>225</v>
      </c>
      <c r="F37" s="42" t="s">
        <v>211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1:17" x14ac:dyDescent="0.3">
      <c r="A38" s="19" t="s">
        <v>267</v>
      </c>
      <c r="B38" s="19" t="s">
        <v>39</v>
      </c>
      <c r="C38" s="19" t="s">
        <v>149</v>
      </c>
      <c r="D38" s="19" t="s">
        <v>226</v>
      </c>
      <c r="F38" s="42" t="s">
        <v>212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39" spans="1:17" x14ac:dyDescent="0.3">
      <c r="A39" s="19" t="s">
        <v>268</v>
      </c>
      <c r="B39" s="19" t="s">
        <v>39</v>
      </c>
      <c r="C39" s="19" t="s">
        <v>149</v>
      </c>
      <c r="D39" s="19" t="s">
        <v>227</v>
      </c>
      <c r="F39" s="42" t="s">
        <v>213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3">
      <c r="A40" s="19" t="s">
        <v>269</v>
      </c>
      <c r="B40" s="19" t="s">
        <v>39</v>
      </c>
      <c r="C40" s="19" t="s">
        <v>149</v>
      </c>
      <c r="D40" s="19" t="s">
        <v>228</v>
      </c>
      <c r="F40" s="42" t="s">
        <v>214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3">
      <c r="A41" s="19" t="s">
        <v>270</v>
      </c>
      <c r="B41" s="19" t="s">
        <v>39</v>
      </c>
      <c r="C41" s="19" t="s">
        <v>149</v>
      </c>
      <c r="D41" s="19" t="s">
        <v>45</v>
      </c>
      <c r="F41" s="42" t="s">
        <v>215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x14ac:dyDescent="0.3">
      <c r="A42" s="19" t="s">
        <v>271</v>
      </c>
      <c r="B42" s="19" t="s">
        <v>39</v>
      </c>
      <c r="C42" s="19" t="s">
        <v>149</v>
      </c>
      <c r="D42" s="19" t="s">
        <v>229</v>
      </c>
      <c r="F42" s="42" t="s">
        <v>198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x14ac:dyDescent="0.3">
      <c r="A43" s="19" t="s">
        <v>272</v>
      </c>
      <c r="B43" s="19" t="s">
        <v>39</v>
      </c>
      <c r="C43" s="19" t="s">
        <v>149</v>
      </c>
      <c r="D43" s="19" t="s">
        <v>230</v>
      </c>
      <c r="F43" s="42" t="s">
        <v>199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s="44" customFormat="1" x14ac:dyDescent="0.3">
      <c r="A44" s="44" t="s">
        <v>273</v>
      </c>
      <c r="B44" s="44" t="s">
        <v>39</v>
      </c>
      <c r="C44" s="44" t="s">
        <v>149</v>
      </c>
      <c r="D44" s="44" t="s">
        <v>231</v>
      </c>
      <c r="F44" s="44" t="s">
        <v>200</v>
      </c>
    </row>
    <row r="45" spans="1:17" s="44" customFormat="1" x14ac:dyDescent="0.3">
      <c r="A45" s="44" t="s">
        <v>274</v>
      </c>
      <c r="B45" s="44" t="s">
        <v>39</v>
      </c>
      <c r="C45" s="44" t="s">
        <v>149</v>
      </c>
      <c r="D45" s="44" t="s">
        <v>232</v>
      </c>
      <c r="F45" s="44" t="s">
        <v>201</v>
      </c>
    </row>
    <row r="46" spans="1:17" s="44" customFormat="1" x14ac:dyDescent="0.3">
      <c r="A46" s="44" t="s">
        <v>275</v>
      </c>
      <c r="B46" s="44" t="s">
        <v>39</v>
      </c>
      <c r="C46" s="44" t="s">
        <v>149</v>
      </c>
      <c r="D46" s="44" t="s">
        <v>233</v>
      </c>
      <c r="F46" s="44" t="s">
        <v>202</v>
      </c>
    </row>
    <row r="47" spans="1:17" s="44" customFormat="1" x14ac:dyDescent="0.3">
      <c r="A47" s="44" t="s">
        <v>276</v>
      </c>
      <c r="B47" s="44" t="s">
        <v>39</v>
      </c>
      <c r="C47" s="44" t="s">
        <v>149</v>
      </c>
      <c r="D47" s="44" t="s">
        <v>234</v>
      </c>
      <c r="F47" s="44" t="s">
        <v>203</v>
      </c>
    </row>
    <row r="48" spans="1:17" s="44" customFormat="1" x14ac:dyDescent="0.3">
      <c r="A48" s="44" t="s">
        <v>277</v>
      </c>
      <c r="B48" s="44" t="s">
        <v>39</v>
      </c>
      <c r="C48" s="44" t="s">
        <v>149</v>
      </c>
      <c r="D48" s="44" t="s">
        <v>235</v>
      </c>
      <c r="F48" s="44" t="s">
        <v>204</v>
      </c>
    </row>
    <row r="49" spans="1:17" x14ac:dyDescent="0.3">
      <c r="A49" s="19" t="s">
        <v>278</v>
      </c>
      <c r="B49" s="19" t="s">
        <v>39</v>
      </c>
      <c r="C49" s="19" t="s">
        <v>187</v>
      </c>
      <c r="D49" s="19" t="s">
        <v>62</v>
      </c>
      <c r="F49" s="40" t="s">
        <v>240</v>
      </c>
      <c r="G49" s="40"/>
      <c r="H49" s="40"/>
      <c r="I49" s="40"/>
      <c r="J49" s="40"/>
      <c r="K49" s="41" t="s">
        <v>315</v>
      </c>
      <c r="L49" s="40"/>
      <c r="M49" s="40"/>
      <c r="N49" s="40"/>
      <c r="O49" s="40"/>
      <c r="P49" s="40"/>
      <c r="Q49" s="40"/>
    </row>
    <row r="50" spans="1:17" x14ac:dyDescent="0.3">
      <c r="A50" s="19" t="s">
        <v>279</v>
      </c>
      <c r="B50" s="19" t="s">
        <v>39</v>
      </c>
      <c r="C50" s="19" t="s">
        <v>187</v>
      </c>
      <c r="D50" s="19" t="s">
        <v>76</v>
      </c>
      <c r="F50" s="40" t="s">
        <v>241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</row>
    <row r="51" spans="1:17" x14ac:dyDescent="0.3">
      <c r="A51" s="19" t="s">
        <v>280</v>
      </c>
      <c r="B51" s="19" t="s">
        <v>39</v>
      </c>
      <c r="C51" s="19" t="s">
        <v>187</v>
      </c>
      <c r="D51" s="19" t="s">
        <v>66</v>
      </c>
      <c r="F51" s="40" t="s">
        <v>242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</row>
    <row r="52" spans="1:17" x14ac:dyDescent="0.3">
      <c r="A52" s="19" t="s">
        <v>281</v>
      </c>
      <c r="B52" s="19" t="s">
        <v>39</v>
      </c>
      <c r="C52" s="19" t="s">
        <v>187</v>
      </c>
      <c r="D52" s="19" t="s">
        <v>282</v>
      </c>
      <c r="F52" s="40" t="s">
        <v>243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</row>
    <row r="53" spans="1:17" x14ac:dyDescent="0.3">
      <c r="A53" s="19" t="s">
        <v>283</v>
      </c>
      <c r="B53" s="19" t="s">
        <v>39</v>
      </c>
      <c r="C53" s="19" t="s">
        <v>187</v>
      </c>
      <c r="D53" s="19" t="s">
        <v>178</v>
      </c>
      <c r="F53" s="40" t="s">
        <v>244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</row>
    <row r="54" spans="1:17" x14ac:dyDescent="0.3">
      <c r="A54" s="19" t="s">
        <v>284</v>
      </c>
      <c r="B54" s="19" t="s">
        <v>39</v>
      </c>
      <c r="C54" s="19" t="s">
        <v>187</v>
      </c>
      <c r="D54" s="19" t="s">
        <v>285</v>
      </c>
      <c r="F54" s="40" t="s">
        <v>245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</row>
    <row r="55" spans="1:17" x14ac:dyDescent="0.3">
      <c r="A55" s="19" t="s">
        <v>286</v>
      </c>
      <c r="B55" s="19" t="s">
        <v>39</v>
      </c>
      <c r="C55" s="19" t="s">
        <v>187</v>
      </c>
      <c r="D55" s="19" t="s">
        <v>181</v>
      </c>
      <c r="F55" s="40" t="s">
        <v>246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</row>
    <row r="56" spans="1:17" x14ac:dyDescent="0.3">
      <c r="A56" s="19" t="s">
        <v>287</v>
      </c>
      <c r="B56" s="19" t="s">
        <v>39</v>
      </c>
      <c r="C56" s="19" t="s">
        <v>187</v>
      </c>
      <c r="D56" s="19" t="s">
        <v>183</v>
      </c>
      <c r="F56" s="40" t="s">
        <v>247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</row>
    <row r="57" spans="1:17" x14ac:dyDescent="0.3">
      <c r="A57" s="19" t="s">
        <v>288</v>
      </c>
      <c r="B57" s="19" t="s">
        <v>39</v>
      </c>
      <c r="C57" s="19" t="s">
        <v>187</v>
      </c>
      <c r="D57" s="19" t="s">
        <v>185</v>
      </c>
      <c r="F57" s="40" t="s">
        <v>248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</row>
  </sheetData>
  <phoneticPr fontId="6" type="noConversion"/>
  <hyperlinks>
    <hyperlink ref="K3" r:id="rId1"/>
    <hyperlink ref="K22" r:id="rId2"/>
    <hyperlink ref="K31" r:id="rId3"/>
    <hyperlink ref="K49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DRAM_C</vt:lpstr>
      <vt:lpstr>NAND_C</vt:lpstr>
      <vt:lpstr>DRAM</vt:lpstr>
      <vt:lpstr>NAND</vt:lpstr>
      <vt:lpstr>정리</vt:lpstr>
      <vt:lpstr>크롤링 요청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KOSCOM</dc:creator>
  <cp:lastModifiedBy>20845</cp:lastModifiedBy>
  <dcterms:created xsi:type="dcterms:W3CDTF">2024-12-13T00:15:31Z</dcterms:created>
  <dcterms:modified xsi:type="dcterms:W3CDTF">2024-12-16T01:37:01Z</dcterms:modified>
</cp:coreProperties>
</file>