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gxportal-my.sharepoint.com/personal/tpalangappa_galaxe_com/Documents/Documents/Excel/"/>
    </mc:Choice>
  </mc:AlternateContent>
  <xr:revisionPtr revIDLastSave="808" documentId="11_F25DC773A252ABDACC1048B4519E7E745ADE58FD" xr6:coauthVersionLast="47" xr6:coauthVersionMax="47" xr10:uidLastSave="{96BAF52C-E22C-4B87-9E77-5CE7F4BA7736}"/>
  <bookViews>
    <workbookView xWindow="-110" yWindow="-110" windowWidth="19420" windowHeight="10300" activeTab="2" xr2:uid="{00000000-000D-0000-FFFF-FFFF00000000}"/>
  </bookViews>
  <sheets>
    <sheet name="VLOOKUP()" sheetId="1" r:id="rId1"/>
    <sheet name="HLOOKUP()" sheetId="2" r:id="rId2"/>
    <sheet name="LOOKUP" sheetId="6" r:id="rId3"/>
    <sheet name="SUMIFS()" sheetId="7" r:id="rId4"/>
    <sheet name="INDEX()" sheetId="3" r:id="rId5"/>
    <sheet name="MATCH()" sheetId="4" r:id="rId6"/>
    <sheet name="OFFSET()" sheetId="5" r:id="rId7"/>
    <sheet name="row and co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" i="6" l="1"/>
  <c r="N7" i="6"/>
  <c r="N6" i="6"/>
  <c r="N4" i="6"/>
  <c r="N5" i="6"/>
  <c r="N3" i="6"/>
  <c r="O11" i="6"/>
  <c r="M4" i="6"/>
  <c r="M5" i="6"/>
  <c r="M3" i="6"/>
  <c r="M7" i="6"/>
  <c r="M6" i="6"/>
  <c r="M8" i="6"/>
  <c r="B4" i="8"/>
  <c r="B12" i="8"/>
  <c r="B11" i="8"/>
  <c r="B10" i="8"/>
  <c r="B9" i="8"/>
  <c r="B8" i="8"/>
  <c r="B7" i="8"/>
  <c r="B6" i="8"/>
  <c r="B5" i="8"/>
  <c r="B3" i="8"/>
  <c r="B2" i="8"/>
  <c r="I5" i="5"/>
  <c r="I9" i="5" a="1"/>
  <c r="I9" i="5" s="1"/>
  <c r="I10" i="5"/>
  <c r="B3" i="5"/>
  <c r="I3" i="5" s="1"/>
  <c r="C3" i="5"/>
  <c r="D3" i="5"/>
  <c r="B4" i="5"/>
  <c r="C4" i="5"/>
  <c r="D4" i="5"/>
  <c r="B5" i="5"/>
  <c r="C5" i="5"/>
  <c r="D5" i="5"/>
  <c r="B6" i="5"/>
  <c r="C6" i="5"/>
  <c r="D6" i="5"/>
  <c r="C2" i="5"/>
  <c r="I4" i="5" s="1"/>
  <c r="D2" i="5"/>
  <c r="E3" i="5"/>
  <c r="E4" i="5"/>
  <c r="E5" i="5"/>
  <c r="E6" i="5"/>
  <c r="E2" i="5"/>
  <c r="B2" i="5"/>
  <c r="I2" i="5" s="1"/>
  <c r="G3" i="7"/>
  <c r="G2" i="7"/>
  <c r="F8" i="4"/>
  <c r="F7" i="4"/>
  <c r="F4" i="4"/>
  <c r="F5" i="4"/>
  <c r="F6" i="4"/>
  <c r="F3" i="4"/>
  <c r="F2" i="4"/>
  <c r="F13" i="3"/>
  <c r="F12" i="3"/>
  <c r="F11" i="3" a="1"/>
  <c r="F11" i="3" s="1"/>
  <c r="F7" i="3" a="1"/>
  <c r="F7" i="3" s="1"/>
  <c r="F3" i="3" a="1"/>
  <c r="F3" i="3" s="1"/>
  <c r="F2" i="3"/>
  <c r="H6" i="2"/>
  <c r="H5" i="2"/>
  <c r="H4" i="2"/>
  <c r="H3" i="2"/>
  <c r="H2" i="2"/>
  <c r="F6" i="1"/>
  <c r="F5" i="1"/>
  <c r="F4" i="1"/>
  <c r="F3" i="1"/>
  <c r="F2" i="1"/>
  <c r="C4" i="8"/>
  <c r="C12" i="8"/>
  <c r="C8" i="8"/>
  <c r="C10" i="8"/>
  <c r="C9" i="8"/>
  <c r="C11" i="8"/>
  <c r="C3" i="8"/>
  <c r="C5" i="8"/>
  <c r="C6" i="8"/>
  <c r="C7" i="8"/>
  <c r="C2" i="8"/>
  <c r="I7" i="5" l="1" a="1"/>
  <c r="I7" i="5" s="1"/>
  <c r="I16" i="5"/>
  <c r="I11" i="5" a="1"/>
  <c r="I11" i="5" s="1"/>
  <c r="I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<sst xmlns="http://schemas.openxmlformats.org/spreadsheetml/2006/main" count="139" uniqueCount="100">
  <si>
    <t>Data Used in Formula</t>
  </si>
  <si>
    <t>Name</t>
  </si>
  <si>
    <t>Tom</t>
  </si>
  <si>
    <t>Jane</t>
  </si>
  <si>
    <t>Arjun</t>
  </si>
  <si>
    <t>Country</t>
  </si>
  <si>
    <t>India</t>
  </si>
  <si>
    <t>China</t>
  </si>
  <si>
    <t>Canada</t>
  </si>
  <si>
    <t>Currency</t>
  </si>
  <si>
    <t>Life Expectancy</t>
  </si>
  <si>
    <t>CAD</t>
  </si>
  <si>
    <t>Column1</t>
  </si>
  <si>
    <t>Column2</t>
  </si>
  <si>
    <t>BRB</t>
  </si>
  <si>
    <t>CNY</t>
  </si>
  <si>
    <t>INR</t>
  </si>
  <si>
    <t>Brazil</t>
  </si>
  <si>
    <t>VLOOKUP("India",Table1, 3,FALSE)</t>
  </si>
  <si>
    <t>VLOOKUP("India",Table1, 2,False)</t>
  </si>
  <si>
    <t>VLOOKUP("India",Table1, 2,True)</t>
  </si>
  <si>
    <t>VLOOKUP("i",Table1, 3,True)</t>
  </si>
  <si>
    <t>VLOOKUP("I",Table1, 3,False)</t>
  </si>
  <si>
    <t>Function</t>
  </si>
  <si>
    <t>Result</t>
  </si>
  <si>
    <t>Literacy Rate</t>
  </si>
  <si>
    <t>HLOOKUP("India",B2:E4, 3,FALSE)</t>
  </si>
  <si>
    <t>HLOOKUP("India",B2:E4, 2,False)</t>
  </si>
  <si>
    <t>HLOOKUP("India",B2:E4, 2,True)</t>
  </si>
  <si>
    <t>HLOOKUP("i",B2:E4, 3,True)</t>
  </si>
  <si>
    <t>HLOOKUP("I",B2:E4, 3,False)</t>
  </si>
  <si>
    <t>INDEX(Table16,1,1)</t>
  </si>
  <si>
    <t>INDEX(Table16,0,0)</t>
  </si>
  <si>
    <t>INDEX(Table16,0,1)</t>
  </si>
  <si>
    <t>INDEX(Table16,1,0)</t>
  </si>
  <si>
    <t>INDEX(Table16,1,3)</t>
  </si>
  <si>
    <t>INDEX(Table16,5,5)</t>
  </si>
  <si>
    <t>Anna</t>
  </si>
  <si>
    <t>MATCH("Arjun", A2:A5, 0)</t>
  </si>
  <si>
    <t>MATCH("Arjun", A2:A5, -1)</t>
  </si>
  <si>
    <t>MATCH("Arjun", A2:A5, 1)</t>
  </si>
  <si>
    <t xml:space="preserve">Function </t>
  </si>
  <si>
    <t>Age</t>
  </si>
  <si>
    <t>MATCH(21, A2:C5, 0)</t>
  </si>
  <si>
    <t>MATCH(21, B2:B5, -1)</t>
  </si>
  <si>
    <t>MATCH(21,B2:B5, 1)</t>
  </si>
  <si>
    <t>MATCH(21, B2:B5, 0)</t>
  </si>
  <si>
    <t>Fruit</t>
  </si>
  <si>
    <t>Rate</t>
  </si>
  <si>
    <t>Bananas</t>
  </si>
  <si>
    <t>Strawberry</t>
  </si>
  <si>
    <t>Mango</t>
  </si>
  <si>
    <t>Apples</t>
  </si>
  <si>
    <t>Grape</t>
  </si>
  <si>
    <t>Pineapple</t>
  </si>
  <si>
    <t>mango</t>
  </si>
  <si>
    <t>Enter Fruit:</t>
  </si>
  <si>
    <t>Quantity Sold</t>
  </si>
  <si>
    <t>Item</t>
  </si>
  <si>
    <t>Salesperson</t>
  </si>
  <si>
    <t>Chair</t>
  </si>
  <si>
    <t>Table</t>
  </si>
  <si>
    <t>Mukesh</t>
  </si>
  <si>
    <t>Rajesh</t>
  </si>
  <si>
    <t>Wardrobe</t>
  </si>
  <si>
    <t>Stand</t>
  </si>
  <si>
    <t>SUMIFS(Table10[Quantity Sold], Table10[Item],"C*",Table10[Salesperson], "=Mukesh")</t>
  </si>
  <si>
    <t>SUMIFS(Table10[Quantity Sold], Table10[Item],"&lt;&gt;Chair",Table10[Salesperson], "=Mukesh")</t>
  </si>
  <si>
    <t>offset(b2,0,0)</t>
  </si>
  <si>
    <t>offset(b2,1,0)</t>
  </si>
  <si>
    <t>offset(b2,0,1)</t>
  </si>
  <si>
    <t>offset(b2,-1,-1)</t>
  </si>
  <si>
    <t>offset(c3,-1,-1)</t>
  </si>
  <si>
    <t>offset(d3,2,-1,2,1)</t>
  </si>
  <si>
    <t>offset(d3,2,-1,-1,0)</t>
  </si>
  <si>
    <t>offset(a1,2,-1)</t>
  </si>
  <si>
    <t>OFFSET(B2:B6,2,1)</t>
  </si>
  <si>
    <t>sum(OFFSET(B2:B6,2,1))</t>
  </si>
  <si>
    <t>a2:a5</t>
  </si>
  <si>
    <t>a1:e1</t>
  </si>
  <si>
    <t>d2:e5</t>
  </si>
  <si>
    <t>IFERROR(LOOKUP(F2, B3:B8,C3:C8), "Enter Valid Name")</t>
  </si>
  <si>
    <t>Sub</t>
  </si>
  <si>
    <t>Marks</t>
  </si>
  <si>
    <t>Iot</t>
  </si>
  <si>
    <t>San</t>
  </si>
  <si>
    <t>Python</t>
  </si>
  <si>
    <t>AIML</t>
  </si>
  <si>
    <t>Grade</t>
  </si>
  <si>
    <t>Min</t>
  </si>
  <si>
    <t>A</t>
  </si>
  <si>
    <t>B</t>
  </si>
  <si>
    <t>C</t>
  </si>
  <si>
    <t>D</t>
  </si>
  <si>
    <t>E</t>
  </si>
  <si>
    <t>(</t>
  </si>
  <si>
    <t>MATH</t>
  </si>
  <si>
    <t>F</t>
  </si>
  <si>
    <t>ABC</t>
  </si>
  <si>
    <t>29-01-2023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</si>
</sst>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d\-mmm\-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ck">
        <color rgb="FFC00000"/>
      </left>
      <right style="thin">
        <color rgb="FFC00000"/>
      </right>
      <top style="thick">
        <color rgb="FFC00000"/>
      </top>
      <bottom style="thin">
        <color rgb="FFC00000"/>
      </bottom>
      <diagonal/>
    </border>
    <border>
      <left style="thin">
        <color rgb="FFC00000"/>
      </left>
      <right style="thin">
        <color rgb="FFC00000"/>
      </right>
      <top style="thick">
        <color rgb="FFC00000"/>
      </top>
      <bottom style="thin">
        <color rgb="FFC00000"/>
      </bottom>
      <diagonal/>
    </border>
    <border>
      <left style="thin">
        <color rgb="FFC00000"/>
      </left>
      <right style="thick">
        <color rgb="FFC00000"/>
      </right>
      <top style="thick">
        <color rgb="FFC00000"/>
      </top>
      <bottom style="thin">
        <color rgb="FFC00000"/>
      </bottom>
      <diagonal/>
    </border>
    <border>
      <left style="thick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thick">
        <color rgb="FFC00000"/>
      </right>
      <top style="thin">
        <color rgb="FFC00000"/>
      </top>
      <bottom style="thin">
        <color rgb="FFC00000"/>
      </bottom>
      <diagonal/>
    </border>
    <border>
      <left style="thick">
        <color rgb="FFC00000"/>
      </left>
      <right style="thin">
        <color rgb="FFC00000"/>
      </right>
      <top style="thin">
        <color rgb="FFC00000"/>
      </top>
      <bottom style="thick">
        <color rgb="FFC0000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ck">
        <color rgb="FFC00000"/>
      </bottom>
      <diagonal/>
    </border>
    <border>
      <left style="thin">
        <color rgb="FFC00000"/>
      </left>
      <right style="thick">
        <color rgb="FFC00000"/>
      </right>
      <top style="thin">
        <color rgb="FFC00000"/>
      </top>
      <bottom style="thick">
        <color rgb="FFC00000"/>
      </bottom>
      <diagonal/>
    </border>
    <border>
      <left style="thick">
        <color rgb="FFC00000"/>
      </left>
      <right style="thick">
        <color rgb="FFC00000"/>
      </right>
      <top/>
      <bottom/>
      <diagonal/>
    </border>
    <border>
      <left style="thick">
        <color rgb="FFC00000"/>
      </left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3" borderId="0" xfId="0" applyFont="1" applyFill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49" fontId="0" fillId="0" borderId="0" xfId="0" applyNumberFormat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0" borderId="4" xfId="0" applyBorder="1"/>
    <xf numFmtId="0" fontId="0" fillId="6" borderId="4" xfId="0" applyFill="1" applyBorder="1"/>
    <xf numFmtId="0" fontId="0" fillId="8" borderId="4" xfId="0" applyFill="1" applyBorder="1"/>
    <xf numFmtId="0" fontId="0" fillId="9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9" borderId="15" xfId="0" applyFill="1" applyBorder="1"/>
    <xf numFmtId="0" fontId="0" fillId="10" borderId="15" xfId="0" applyFill="1" applyBorder="1"/>
    <xf numFmtId="0" fontId="0" fillId="0" borderId="16" xfId="0" applyBorder="1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2DA178-E00F-4269-BA2B-1CD4E5C45034}" name="Table1" displayName="Table1" ref="A2:C6" totalsRowShown="0" headerRowDxfId="26">
  <autoFilter ref="A2:C6" xr:uid="{B82DA178-E00F-4269-BA2B-1CD4E5C45034}"/>
  <tableColumns count="3">
    <tableColumn id="3" xr3:uid="{205565FE-B930-4492-8EDD-08D58B475206}" name="Life Expectancy">
      <calculatedColumnFormula array="1">_FV(#REF!,"Life expectancy",TRUE)</calculatedColumnFormula>
    </tableColumn>
    <tableColumn id="4" xr3:uid="{05CAF9B6-D44F-4716-A6B5-6C9AF86CA39D}" name="Column1"/>
    <tableColumn id="5" xr3:uid="{05B46D22-B0B2-4EEE-ABFB-C5431770BA4B}" name="Column2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E22E79-3582-4474-9CEE-A55C442F48FC}" name="Table2" displayName="Table2" ref="E1:F6" totalsRowShown="0">
  <autoFilter ref="E1:F6" xr:uid="{A4E22E79-3582-4474-9CEE-A55C442F48FC}"/>
  <tableColumns count="2">
    <tableColumn id="1" xr3:uid="{22DE96EC-41DB-4181-A15E-FD860320B491}" name="Function"/>
    <tableColumn id="2" xr3:uid="{6E044DE0-3875-4725-93A0-477F0D1AEA63}" name="Resul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665F5D-BB53-4F89-A20A-83F0A9DDE3A9}" name="Table14" displayName="Table14" ref="A3:E4" headerRowCount="0" totalsRowShown="0" headerRowDxfId="25">
  <tableColumns count="5">
    <tableColumn id="3" xr3:uid="{7D50A6D2-73A5-4A12-BD78-2860AD09105F}" name="Life Expectancy" headerRowDxfId="24" dataDxfId="23">
      <calculatedColumnFormula array="1">_FV(#REF!,"Life expectancy",TRUE)</calculatedColumnFormula>
    </tableColumn>
    <tableColumn id="4" xr3:uid="{2C0A6A9D-D984-46BC-BA02-AC8C87493E7E}" name="Column1" headerRowDxfId="22" dataDxfId="21"/>
    <tableColumn id="5" xr3:uid="{EDB64BFA-9CE9-49E7-812A-2AF9B673A03A}" name="Column2" headerRowDxfId="20" dataDxfId="19"/>
    <tableColumn id="6" xr3:uid="{247861D3-CC83-421C-9A24-ED304879702B}" name="Column3" headerRowDxfId="18" dataDxfId="17"/>
    <tableColumn id="7" xr3:uid="{C409789C-F9DF-4FB8-9A30-8D94877F2FFE}" name="Column4" headerRowDxfId="16" dataDxfId="15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4FDBF8-08F1-4EEE-9F32-A42E44938100}" name="Table4" displayName="Table4" ref="K2:N8" totalsRowShown="0">
  <autoFilter ref="K2:N8" xr:uid="{E54FDBF8-08F1-4EEE-9F32-A42E44938100}"/>
  <sortState xmlns:xlrd2="http://schemas.microsoft.com/office/spreadsheetml/2017/richdata2" ref="K3:N8">
    <sortCondition ref="L2:L8"/>
  </sortState>
  <tableColumns count="4">
    <tableColumn id="1" xr3:uid="{313DF858-4754-47B8-90EC-4C408E7AAC3D}" name="Sub"/>
    <tableColumn id="2" xr3:uid="{6B38701C-FF30-41F6-A5B7-9357201949A4}" name="Marks"/>
    <tableColumn id="3" xr3:uid="{DA33AB69-6AC4-467C-BFF3-85427522EC80}" name="Grade"/>
    <tableColumn id="4" xr3:uid="{941431AA-575B-4C6C-A322-7F1703788E16}" name="Column1" dataDxfId="0">
      <calculatedColumnFormula>RANK(Table4[[#This Row],[Marks]],Table4[Marks])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E930C2A-285C-4135-9FA2-3C23CA8ABE44}" name="Table10" displayName="Table10" ref="B2:D10" totalsRowShown="0" headerRowDxfId="14" dataDxfId="13">
  <autoFilter ref="B2:D10" xr:uid="{9E930C2A-285C-4135-9FA2-3C23CA8ABE44}"/>
  <tableColumns count="3">
    <tableColumn id="1" xr3:uid="{E78A5158-3DF7-4445-95B7-774431AA33BE}" name="Quantity Sold" dataDxfId="12"/>
    <tableColumn id="2" xr3:uid="{4F29EE19-259A-4CE4-B212-44812A952FB9}" name="Item" dataDxfId="11"/>
    <tableColumn id="3" xr3:uid="{053E3AB2-1D27-4AD7-A7AA-EB8F2B15ED9E}" name="Salesperson" dataDxfId="1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C8460B-C792-4375-8A2A-FCD154CCCABE}" name="Table16" displayName="Table16" ref="A2:C6" totalsRowShown="0" headerRowDxfId="9" dataDxfId="8">
  <autoFilter ref="A2:C6" xr:uid="{B7C8460B-C792-4375-8A2A-FCD154CCCABE}"/>
  <tableColumns count="3">
    <tableColumn id="3" xr3:uid="{AF03A716-B149-4814-80F9-C65D396649A5}" name="Life Expectancy" dataDxfId="7">
      <calculatedColumnFormula array="1">_FV(#REF!,"Life expectancy",TRUE)</calculatedColumnFormula>
    </tableColumn>
    <tableColumn id="4" xr3:uid="{7F93689E-DED0-48A0-8F4E-C0897D85B89F}" name="Currency" dataDxfId="6"/>
    <tableColumn id="5" xr3:uid="{DD82FFA4-71AF-4780-A6E0-715F7FA87E09}" name="Literacy Rate" dataDxfId="5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9B788FF-059C-4BDA-8B9A-5552BCD1B26C}" name="Table9" displayName="Table9" ref="E1:F8" totalsRowShown="0" headerRowDxfId="4" dataDxfId="3">
  <autoFilter ref="E1:F8" xr:uid="{59B788FF-059C-4BDA-8B9A-5552BCD1B26C}"/>
  <tableColumns count="2">
    <tableColumn id="1" xr3:uid="{3F434D5C-E32F-4725-9319-89A307912279}" name="Function " dataDxfId="2"/>
    <tableColumn id="2" xr3:uid="{E976A396-7E27-4443-B8D8-51C3E3D7E331}" name="Resul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F6" sqref="F6"/>
    </sheetView>
  </sheetViews>
  <sheetFormatPr defaultRowHeight="14.5" x14ac:dyDescent="0.35"/>
  <cols>
    <col min="1" max="1" width="18.90625" bestFit="1" customWidth="1"/>
    <col min="2" max="2" width="14" customWidth="1"/>
    <col min="3" max="3" width="18.26953125" customWidth="1"/>
    <col min="5" max="5" width="34.81640625" customWidth="1"/>
  </cols>
  <sheetData>
    <row r="1" spans="1:6" x14ac:dyDescent="0.35">
      <c r="A1" s="29" t="s">
        <v>0</v>
      </c>
      <c r="B1" s="29"/>
      <c r="C1" s="29"/>
      <c r="E1" t="s">
        <v>23</v>
      </c>
      <c r="F1" t="s">
        <v>24</v>
      </c>
    </row>
    <row r="2" spans="1:6" x14ac:dyDescent="0.35">
      <c r="A2" s="2" t="s">
        <v>10</v>
      </c>
      <c r="B2" s="2" t="s">
        <v>12</v>
      </c>
      <c r="C2" s="2" t="s">
        <v>13</v>
      </c>
      <c r="E2" t="s">
        <v>18</v>
      </c>
      <c r="F2">
        <f>VLOOKUP("India",Table1[], 3,FALSE)</f>
        <v>69.400000000000006</v>
      </c>
    </row>
    <row r="3" spans="1:6" x14ac:dyDescent="0.35">
      <c r="A3" t="s">
        <v>6</v>
      </c>
      <c r="B3" t="s">
        <v>16</v>
      </c>
      <c r="C3">
        <v>69.400000000000006</v>
      </c>
      <c r="E3" t="s">
        <v>19</v>
      </c>
      <c r="F3" t="str">
        <f>VLOOKUP("India",Table1[], 2,FALSE)</f>
        <v>INR</v>
      </c>
    </row>
    <row r="4" spans="1:6" x14ac:dyDescent="0.35">
      <c r="A4" t="s">
        <v>7</v>
      </c>
      <c r="B4" t="s">
        <v>15</v>
      </c>
      <c r="C4">
        <v>77</v>
      </c>
      <c r="E4" t="s">
        <v>20</v>
      </c>
      <c r="F4" t="str">
        <f>VLOOKUP("India",Table1[], 2,TRUE)</f>
        <v>BRB</v>
      </c>
    </row>
    <row r="5" spans="1:6" x14ac:dyDescent="0.35">
      <c r="A5" t="s">
        <v>8</v>
      </c>
      <c r="B5" t="s">
        <v>11</v>
      </c>
      <c r="C5">
        <v>81.900000000000006</v>
      </c>
      <c r="E5" t="s">
        <v>21</v>
      </c>
      <c r="F5">
        <f>VLOOKUP("i",Table1[], 3,TRUE)</f>
        <v>75.7</v>
      </c>
    </row>
    <row r="6" spans="1:6" x14ac:dyDescent="0.35">
      <c r="A6" t="s">
        <v>17</v>
      </c>
      <c r="B6" t="s">
        <v>14</v>
      </c>
      <c r="C6">
        <v>75.7</v>
      </c>
      <c r="E6" t="s">
        <v>22</v>
      </c>
      <c r="F6" t="e">
        <f>VLOOKUP("I",Table1[], 3,FALSE)</f>
        <v>#N/A</v>
      </c>
    </row>
  </sheetData>
  <mergeCells count="1">
    <mergeCell ref="A1:C1"/>
  </mergeCells>
  <phoneticPr fontId="4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4354D-B774-40A8-9C13-0AE70DEF5473}">
  <dimension ref="A1:H6"/>
  <sheetViews>
    <sheetView workbookViewId="0">
      <selection activeCell="E14" sqref="E14"/>
    </sheetView>
  </sheetViews>
  <sheetFormatPr defaultRowHeight="14.5" x14ac:dyDescent="0.35"/>
  <cols>
    <col min="1" max="1" width="19" bestFit="1" customWidth="1"/>
    <col min="2" max="3" width="13.453125" bestFit="1" customWidth="1"/>
    <col min="4" max="5" width="13.453125" customWidth="1"/>
    <col min="6" max="6" width="12.54296875" customWidth="1"/>
    <col min="7" max="7" width="32.54296875" customWidth="1"/>
    <col min="8" max="8" width="30" customWidth="1"/>
  </cols>
  <sheetData>
    <row r="1" spans="1:8" x14ac:dyDescent="0.35">
      <c r="A1" s="29" t="s">
        <v>0</v>
      </c>
      <c r="B1" s="29"/>
      <c r="C1" s="29"/>
      <c r="D1" s="29"/>
      <c r="E1" s="29"/>
      <c r="G1" s="28" t="s">
        <v>23</v>
      </c>
      <c r="H1" s="28" t="s">
        <v>24</v>
      </c>
    </row>
    <row r="2" spans="1:8" x14ac:dyDescent="0.35">
      <c r="A2" s="3" t="s">
        <v>5</v>
      </c>
      <c r="B2" s="1" t="s">
        <v>6</v>
      </c>
      <c r="C2" s="1" t="s">
        <v>7</v>
      </c>
      <c r="D2" s="1" t="s">
        <v>8</v>
      </c>
      <c r="E2" s="1" t="s">
        <v>17</v>
      </c>
      <c r="G2" s="4" t="s">
        <v>26</v>
      </c>
      <c r="H2" s="4">
        <f>HLOOKUP("India",B2:E4, 3,FALSE)</f>
        <v>69.400000000000006</v>
      </c>
    </row>
    <row r="3" spans="1:8" x14ac:dyDescent="0.35">
      <c r="A3" s="3" t="s">
        <v>9</v>
      </c>
      <c r="B3" s="1" t="s">
        <v>16</v>
      </c>
      <c r="C3" s="1" t="s">
        <v>15</v>
      </c>
      <c r="D3" s="1" t="s">
        <v>11</v>
      </c>
      <c r="E3" s="1" t="s">
        <v>14</v>
      </c>
      <c r="G3" s="5" t="s">
        <v>27</v>
      </c>
      <c r="H3" s="5" t="str">
        <f>HLOOKUP("India",B2:E4, 2,FALSE)</f>
        <v>INR</v>
      </c>
    </row>
    <row r="4" spans="1:8" x14ac:dyDescent="0.35">
      <c r="A4" s="3" t="s">
        <v>25</v>
      </c>
      <c r="B4" s="1">
        <v>69.400000000000006</v>
      </c>
      <c r="C4" s="1">
        <v>77</v>
      </c>
      <c r="D4" s="1">
        <v>81.900000000000006</v>
      </c>
      <c r="E4" s="1">
        <v>75.7</v>
      </c>
      <c r="G4" s="4" t="s">
        <v>28</v>
      </c>
      <c r="H4" s="4" t="str">
        <f>HLOOKUP("India",B2:E4, 2,TRUE)</f>
        <v>BRB</v>
      </c>
    </row>
    <row r="5" spans="1:8" x14ac:dyDescent="0.35">
      <c r="G5" s="5" t="s">
        <v>29</v>
      </c>
      <c r="H5" s="5">
        <f>HLOOKUP("i",B2:E4, 3,TRUE)</f>
        <v>75.7</v>
      </c>
    </row>
    <row r="6" spans="1:8" x14ac:dyDescent="0.35">
      <c r="G6" s="4" t="s">
        <v>30</v>
      </c>
      <c r="H6" s="4" t="e">
        <f>HLOOKUP("I",B2:E4, 3,FALSE)</f>
        <v>#N/A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0CA2-FBCD-40DD-963F-845047C66C74}">
  <dimension ref="B2:R21"/>
  <sheetViews>
    <sheetView tabSelected="1" topLeftCell="G1" workbookViewId="0">
      <selection activeCell="M3" sqref="M3"/>
    </sheetView>
  </sheetViews>
  <sheetFormatPr defaultRowHeight="14.5" x14ac:dyDescent="0.35"/>
  <cols>
    <col min="2" max="2" width="12.90625" customWidth="1"/>
    <col min="5" max="5" width="12.54296875" customWidth="1"/>
    <col min="6" max="6" width="14.453125" customWidth="1"/>
    <col min="13" max="14" width="15.36328125" customWidth="1"/>
    <col min="18" max="18" width="10.81640625" bestFit="1" customWidth="1"/>
  </cols>
  <sheetData>
    <row r="2" spans="2:18" x14ac:dyDescent="0.35">
      <c r="B2" s="10" t="s">
        <v>47</v>
      </c>
      <c r="C2" s="10" t="s">
        <v>48</v>
      </c>
      <c r="E2" s="12" t="s">
        <v>56</v>
      </c>
      <c r="F2" s="13" t="s">
        <v>55</v>
      </c>
      <c r="K2" t="s">
        <v>82</v>
      </c>
      <c r="L2" t="s">
        <v>83</v>
      </c>
      <c r="M2" t="s">
        <v>88</v>
      </c>
      <c r="N2" t="s">
        <v>12</v>
      </c>
    </row>
    <row r="3" spans="2:18" x14ac:dyDescent="0.35">
      <c r="B3" s="11" t="s">
        <v>49</v>
      </c>
      <c r="C3" s="11">
        <v>25</v>
      </c>
      <c r="E3" s="12" t="s">
        <v>48</v>
      </c>
      <c r="F3" s="13" t="s">
        <v>95</v>
      </c>
      <c r="K3" t="s">
        <v>96</v>
      </c>
      <c r="L3">
        <v>20</v>
      </c>
      <c r="M3" t="str">
        <f>_xlfn.XLOOKUP(L3,P$5:P$9,O$5:O$9, 0,-1,-1)</f>
        <v>F</v>
      </c>
      <c r="N3">
        <f>RANK(Table4[[#This Row],[Marks]],Table4[Marks])</f>
        <v>6</v>
      </c>
      <c r="O3" t="s">
        <v>88</v>
      </c>
      <c r="P3" t="s">
        <v>89</v>
      </c>
    </row>
    <row r="4" spans="2:18" x14ac:dyDescent="0.35">
      <c r="B4" s="11" t="s">
        <v>50</v>
      </c>
      <c r="C4" s="11">
        <v>45</v>
      </c>
      <c r="E4" s="30" t="s">
        <v>81</v>
      </c>
      <c r="F4" s="30"/>
      <c r="G4" s="30"/>
      <c r="H4" s="30"/>
      <c r="I4" s="30"/>
      <c r="K4" t="s">
        <v>84</v>
      </c>
      <c r="L4">
        <v>52</v>
      </c>
      <c r="M4" t="str">
        <f>_xlfn.XLOOKUP(L4,P$5:P$9,O$5:O$9, 0,-1,-1)</f>
        <v>E</v>
      </c>
      <c r="N4">
        <f>RANK(Table4[[#This Row],[Marks]],Table4[Marks])</f>
        <v>5</v>
      </c>
      <c r="O4" t="s">
        <v>90</v>
      </c>
      <c r="P4">
        <v>90</v>
      </c>
    </row>
    <row r="5" spans="2:18" x14ac:dyDescent="0.35">
      <c r="B5" s="11" t="s">
        <v>51</v>
      </c>
      <c r="C5" s="11">
        <v>100</v>
      </c>
      <c r="E5" s="30"/>
      <c r="F5" s="30"/>
      <c r="G5" s="30"/>
      <c r="H5" s="30"/>
      <c r="I5" s="30"/>
      <c r="K5" t="s">
        <v>85</v>
      </c>
      <c r="L5">
        <v>55</v>
      </c>
      <c r="M5" t="str">
        <f>_xlfn.XLOOKUP(L5,P$5:P$9,O$5:O$9, 0,-1,-1)</f>
        <v>E</v>
      </c>
      <c r="N5">
        <f>RANK(Table4[[#This Row],[Marks]],Table4[Marks])</f>
        <v>4</v>
      </c>
      <c r="O5" t="s">
        <v>91</v>
      </c>
      <c r="P5">
        <v>80</v>
      </c>
    </row>
    <row r="6" spans="2:18" x14ac:dyDescent="0.35">
      <c r="B6" s="11" t="s">
        <v>52</v>
      </c>
      <c r="C6" s="11">
        <v>140</v>
      </c>
      <c r="K6" t="s">
        <v>87</v>
      </c>
      <c r="L6">
        <v>75</v>
      </c>
      <c r="M6" t="str">
        <f>_xlfn.XLOOKUP(L6,P$5:P$9,O$5:O$9, 0,-1,-1)</f>
        <v>C</v>
      </c>
      <c r="N6">
        <f>RANK(Table4[[#This Row],[Marks]],Table4[Marks])</f>
        <v>3</v>
      </c>
      <c r="O6" t="s">
        <v>92</v>
      </c>
      <c r="P6">
        <v>70</v>
      </c>
    </row>
    <row r="7" spans="2:18" x14ac:dyDescent="0.35">
      <c r="B7" s="11" t="s">
        <v>53</v>
      </c>
      <c r="C7" s="11">
        <v>89</v>
      </c>
      <c r="K7" t="s">
        <v>98</v>
      </c>
      <c r="L7">
        <v>89</v>
      </c>
      <c r="M7" t="str">
        <f>_xlfn.XLOOKUP(L7,P$5:P$9,O$5:O$9, 0,-1,-1)</f>
        <v>B</v>
      </c>
      <c r="N7">
        <f>RANK(Table4[[#This Row],[Marks]],Table4[Marks])</f>
        <v>2</v>
      </c>
      <c r="O7" t="s">
        <v>93</v>
      </c>
      <c r="P7">
        <v>60</v>
      </c>
    </row>
    <row r="8" spans="2:18" x14ac:dyDescent="0.35">
      <c r="B8" s="11" t="s">
        <v>54</v>
      </c>
      <c r="C8" s="11">
        <v>90</v>
      </c>
      <c r="K8" t="s">
        <v>86</v>
      </c>
      <c r="L8">
        <v>91</v>
      </c>
      <c r="M8" t="str">
        <f>_xlfn.XLOOKUP(L8,P9:P13,O9:O13, 0,-1,-1)</f>
        <v>F</v>
      </c>
      <c r="N8">
        <f>RANK(Table4[[#This Row],[Marks]],Table4[Marks])</f>
        <v>1</v>
      </c>
      <c r="O8" t="s">
        <v>94</v>
      </c>
      <c r="P8">
        <v>50</v>
      </c>
    </row>
    <row r="9" spans="2:18" x14ac:dyDescent="0.35">
      <c r="O9" t="s">
        <v>97</v>
      </c>
      <c r="P9">
        <v>0</v>
      </c>
    </row>
    <row r="11" spans="2:18" x14ac:dyDescent="0.35">
      <c r="O11" t="e">
        <f>VLOOKUP(P4,O4:P9,1,FALSE)</f>
        <v>#N/A</v>
      </c>
    </row>
    <row r="14" spans="2:18" x14ac:dyDescent="0.35">
      <c r="R14" s="36">
        <v>44955</v>
      </c>
    </row>
    <row r="15" spans="2:18" x14ac:dyDescent="0.35">
      <c r="R15" s="36">
        <v>44956</v>
      </c>
    </row>
    <row r="16" spans="2:18" x14ac:dyDescent="0.35">
      <c r="R16" s="36">
        <v>44957</v>
      </c>
    </row>
    <row r="17" spans="14:18" x14ac:dyDescent="0.35">
      <c r="R17" s="36">
        <v>44958</v>
      </c>
    </row>
    <row r="18" spans="14:18" x14ac:dyDescent="0.35">
      <c r="R18" s="36">
        <v>44959</v>
      </c>
    </row>
    <row r="20" spans="14:18" x14ac:dyDescent="0.35">
      <c r="N20" s="35" t="s">
        <v>99</v>
      </c>
    </row>
    <row r="21" spans="14:18" x14ac:dyDescent="0.35">
      <c r="N21" s="35">
        <v>45143</v>
      </c>
    </row>
  </sheetData>
  <mergeCells count="1">
    <mergeCell ref="E4:I5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B2AFE-8175-4121-BC9A-4366127CBBAE}">
  <dimension ref="B2:G10"/>
  <sheetViews>
    <sheetView workbookViewId="0">
      <selection activeCell="F8" sqref="F8"/>
    </sheetView>
  </sheetViews>
  <sheetFormatPr defaultRowHeight="14.5" x14ac:dyDescent="0.35"/>
  <cols>
    <col min="2" max="2" width="18" customWidth="1"/>
    <col min="3" max="3" width="11.453125" customWidth="1"/>
    <col min="4" max="4" width="15.54296875" customWidth="1"/>
    <col min="6" max="6" width="78.36328125" customWidth="1"/>
  </cols>
  <sheetData>
    <row r="2" spans="2:7" x14ac:dyDescent="0.35">
      <c r="B2" s="1" t="s">
        <v>57</v>
      </c>
      <c r="C2" s="1" t="s">
        <v>58</v>
      </c>
      <c r="D2" s="1" t="s">
        <v>59</v>
      </c>
      <c r="F2" s="14" t="s">
        <v>66</v>
      </c>
      <c r="G2" s="14">
        <f>SUMIFS(Table10[Quantity Sold], Table10[Item],"C*",Table10[Salesperson], "=Mukesh")</f>
        <v>10</v>
      </c>
    </row>
    <row r="3" spans="2:7" x14ac:dyDescent="0.35">
      <c r="B3" s="1">
        <v>10</v>
      </c>
      <c r="C3" s="1" t="s">
        <v>60</v>
      </c>
      <c r="D3" s="1" t="s">
        <v>62</v>
      </c>
      <c r="F3" s="14" t="s">
        <v>67</v>
      </c>
      <c r="G3" s="14">
        <f>SUMIFS(Table10[Quantity Sold], Table10[Item],"&lt;&gt;Chair",Table10[Salesperson], "=Mukesh")</f>
        <v>25</v>
      </c>
    </row>
    <row r="4" spans="2:7" x14ac:dyDescent="0.35">
      <c r="B4" s="1">
        <v>5</v>
      </c>
      <c r="C4" s="1" t="s">
        <v>61</v>
      </c>
      <c r="D4" s="1" t="s">
        <v>62</v>
      </c>
    </row>
    <row r="5" spans="2:7" x14ac:dyDescent="0.35">
      <c r="B5" s="1">
        <v>11</v>
      </c>
      <c r="C5" s="1" t="s">
        <v>64</v>
      </c>
      <c r="D5" s="1" t="s">
        <v>62</v>
      </c>
    </row>
    <row r="6" spans="2:7" x14ac:dyDescent="0.35">
      <c r="B6" s="1">
        <v>9</v>
      </c>
      <c r="C6" s="1" t="s">
        <v>65</v>
      </c>
      <c r="D6" s="1" t="s">
        <v>62</v>
      </c>
    </row>
    <row r="7" spans="2:7" x14ac:dyDescent="0.35">
      <c r="B7" s="1">
        <v>12</v>
      </c>
      <c r="C7" s="1" t="s">
        <v>60</v>
      </c>
      <c r="D7" s="1" t="s">
        <v>63</v>
      </c>
    </row>
    <row r="8" spans="2:7" x14ac:dyDescent="0.35">
      <c r="B8" s="1">
        <v>2</v>
      </c>
      <c r="C8" s="1" t="s">
        <v>61</v>
      </c>
      <c r="D8" s="1" t="s">
        <v>63</v>
      </c>
    </row>
    <row r="9" spans="2:7" x14ac:dyDescent="0.35">
      <c r="B9" s="1">
        <v>11</v>
      </c>
      <c r="C9" s="1" t="s">
        <v>64</v>
      </c>
      <c r="D9" s="1" t="s">
        <v>63</v>
      </c>
    </row>
    <row r="10" spans="2:7" x14ac:dyDescent="0.35">
      <c r="B10" s="1">
        <v>9</v>
      </c>
      <c r="C10" s="1" t="s">
        <v>65</v>
      </c>
      <c r="D10" s="1" t="s">
        <v>63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E3C5-6C91-4741-AFD7-A1426AD98372}">
  <dimension ref="A1:H13"/>
  <sheetViews>
    <sheetView workbookViewId="0">
      <selection activeCell="F13" sqref="F13"/>
    </sheetView>
  </sheetViews>
  <sheetFormatPr defaultRowHeight="14.5" x14ac:dyDescent="0.35"/>
  <cols>
    <col min="1" max="1" width="19" bestFit="1" customWidth="1"/>
    <col min="2" max="2" width="13.453125" bestFit="1" customWidth="1"/>
    <col min="3" max="3" width="17.453125" customWidth="1"/>
    <col min="5" max="5" width="28.26953125" customWidth="1"/>
  </cols>
  <sheetData>
    <row r="1" spans="1:8" x14ac:dyDescent="0.35">
      <c r="A1" s="29" t="s">
        <v>0</v>
      </c>
      <c r="B1" s="29"/>
      <c r="C1" s="29"/>
      <c r="E1" s="3" t="s">
        <v>23</v>
      </c>
      <c r="F1" s="31" t="s">
        <v>24</v>
      </c>
      <c r="G1" s="31"/>
      <c r="H1" s="31"/>
    </row>
    <row r="2" spans="1:8" x14ac:dyDescent="0.35">
      <c r="A2" s="2" t="s">
        <v>10</v>
      </c>
      <c r="B2" s="2" t="s">
        <v>9</v>
      </c>
      <c r="C2" s="2" t="s">
        <v>25</v>
      </c>
      <c r="E2" s="6" t="s">
        <v>31</v>
      </c>
      <c r="F2" s="6" t="str">
        <f>INDEX(Table16[],1,1)</f>
        <v>India</v>
      </c>
      <c r="G2" s="6"/>
      <c r="H2" s="6"/>
    </row>
    <row r="3" spans="1:8" x14ac:dyDescent="0.35">
      <c r="A3" s="1" t="s">
        <v>6</v>
      </c>
      <c r="B3" s="1" t="s">
        <v>16</v>
      </c>
      <c r="C3" s="1">
        <v>69.400000000000006</v>
      </c>
      <c r="E3" s="6" t="s">
        <v>32</v>
      </c>
      <c r="F3" s="7" t="str" cm="1">
        <f t="array" ref="F3:H6">INDEX(Table16[],0,0)</f>
        <v>India</v>
      </c>
      <c r="G3" s="7" t="str">
        <v>INR</v>
      </c>
      <c r="H3" s="7">
        <v>69.400000000000006</v>
      </c>
    </row>
    <row r="4" spans="1:8" x14ac:dyDescent="0.35">
      <c r="A4" s="1" t="s">
        <v>7</v>
      </c>
      <c r="B4" s="1" t="s">
        <v>15</v>
      </c>
      <c r="C4" s="1">
        <v>77</v>
      </c>
      <c r="E4" s="6"/>
      <c r="F4" s="7" t="str">
        <v>China</v>
      </c>
      <c r="G4" s="7" t="str">
        <v>CNY</v>
      </c>
      <c r="H4" s="7">
        <v>77</v>
      </c>
    </row>
    <row r="5" spans="1:8" x14ac:dyDescent="0.35">
      <c r="A5" s="1" t="s">
        <v>8</v>
      </c>
      <c r="B5" s="1" t="s">
        <v>11</v>
      </c>
      <c r="C5" s="1">
        <v>81.900000000000006</v>
      </c>
      <c r="E5" s="6"/>
      <c r="F5" s="7" t="str">
        <v>Canada</v>
      </c>
      <c r="G5" s="7" t="str">
        <v>CAD</v>
      </c>
      <c r="H5" s="7">
        <v>81.900000000000006</v>
      </c>
    </row>
    <row r="6" spans="1:8" x14ac:dyDescent="0.35">
      <c r="A6" s="1" t="s">
        <v>17</v>
      </c>
      <c r="B6" s="1" t="s">
        <v>14</v>
      </c>
      <c r="C6" s="1">
        <v>75.7</v>
      </c>
      <c r="E6" s="6"/>
      <c r="F6" s="7" t="str">
        <v>Brazil</v>
      </c>
      <c r="G6" s="7" t="str">
        <v>BRB</v>
      </c>
      <c r="H6" s="7">
        <v>75.7</v>
      </c>
    </row>
    <row r="7" spans="1:8" x14ac:dyDescent="0.35">
      <c r="E7" s="6" t="s">
        <v>33</v>
      </c>
      <c r="F7" s="8" t="str" cm="1">
        <f t="array" ref="F7:F10">INDEX(Table16[],0,1)</f>
        <v>India</v>
      </c>
      <c r="G7" s="6"/>
      <c r="H7" s="6"/>
    </row>
    <row r="8" spans="1:8" x14ac:dyDescent="0.35">
      <c r="E8" s="6"/>
      <c r="F8" s="8" t="str">
        <v>China</v>
      </c>
      <c r="G8" s="6"/>
      <c r="H8" s="6"/>
    </row>
    <row r="9" spans="1:8" x14ac:dyDescent="0.35">
      <c r="E9" s="6"/>
      <c r="F9" s="8" t="str">
        <v>Canada</v>
      </c>
      <c r="G9" s="6"/>
      <c r="H9" s="6"/>
    </row>
    <row r="10" spans="1:8" x14ac:dyDescent="0.35">
      <c r="E10" s="6"/>
      <c r="F10" s="8" t="str">
        <v>Brazil</v>
      </c>
      <c r="G10" s="6"/>
      <c r="H10" s="6"/>
    </row>
    <row r="11" spans="1:8" x14ac:dyDescent="0.35">
      <c r="E11" s="6" t="s">
        <v>34</v>
      </c>
      <c r="F11" s="6" t="str" cm="1">
        <f t="array" ref="F11:H11">INDEX(Table16[],1,0)</f>
        <v>India</v>
      </c>
      <c r="G11" s="6" t="str">
        <v>INR</v>
      </c>
      <c r="H11" s="6">
        <v>69.400000000000006</v>
      </c>
    </row>
    <row r="12" spans="1:8" x14ac:dyDescent="0.35">
      <c r="E12" s="6" t="s">
        <v>35</v>
      </c>
      <c r="F12" s="6">
        <f>INDEX(Table16[],1,3)</f>
        <v>69.400000000000006</v>
      </c>
      <c r="G12" s="6"/>
      <c r="H12" s="6"/>
    </row>
    <row r="13" spans="1:8" x14ac:dyDescent="0.35">
      <c r="E13" s="6" t="s">
        <v>36</v>
      </c>
      <c r="F13" s="6" t="e">
        <f>INDEX(Table16[],5,5)</f>
        <v>#REF!</v>
      </c>
      <c r="G13" s="6"/>
      <c r="H13" s="6"/>
    </row>
  </sheetData>
  <mergeCells count="2">
    <mergeCell ref="A1:C1"/>
    <mergeCell ref="F1:H1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4F97-782C-44CC-A217-460A52614684}">
  <dimension ref="A1:F8"/>
  <sheetViews>
    <sheetView workbookViewId="0">
      <selection activeCell="E15" sqref="E15"/>
    </sheetView>
  </sheetViews>
  <sheetFormatPr defaultRowHeight="14.5" x14ac:dyDescent="0.35"/>
  <cols>
    <col min="1" max="1" width="19" customWidth="1"/>
    <col min="2" max="2" width="13.453125" bestFit="1" customWidth="1"/>
    <col min="3" max="3" width="17" bestFit="1" customWidth="1"/>
    <col min="5" max="5" width="39.7265625" customWidth="1"/>
    <col min="6" max="6" width="12.1796875" customWidth="1"/>
  </cols>
  <sheetData>
    <row r="1" spans="1:6" x14ac:dyDescent="0.35">
      <c r="A1" s="3" t="s">
        <v>1</v>
      </c>
      <c r="B1" s="3" t="s">
        <v>42</v>
      </c>
      <c r="C1" s="3"/>
      <c r="E1" s="1" t="s">
        <v>41</v>
      </c>
      <c r="F1" s="1" t="s">
        <v>24</v>
      </c>
    </row>
    <row r="2" spans="1:6" x14ac:dyDescent="0.35">
      <c r="A2" s="2" t="s">
        <v>2</v>
      </c>
      <c r="B2" s="2">
        <v>30</v>
      </c>
      <c r="C2" s="2">
        <v>100</v>
      </c>
      <c r="E2" s="1" t="s">
        <v>38</v>
      </c>
      <c r="F2" s="1">
        <f>MATCH("Arjun", A2:A5, 0)</f>
        <v>3</v>
      </c>
    </row>
    <row r="3" spans="1:6" x14ac:dyDescent="0.35">
      <c r="A3" s="9" t="s">
        <v>3</v>
      </c>
      <c r="B3" s="1">
        <v>23</v>
      </c>
      <c r="C3" s="1">
        <v>200</v>
      </c>
      <c r="E3" s="1" t="s">
        <v>39</v>
      </c>
      <c r="F3" s="1">
        <f>MATCH("Arjun", A2:A5, -1)</f>
        <v>3</v>
      </c>
    </row>
    <row r="4" spans="1:6" x14ac:dyDescent="0.35">
      <c r="A4" s="1" t="s">
        <v>4</v>
      </c>
      <c r="B4" s="1">
        <v>20</v>
      </c>
      <c r="C4" s="1">
        <v>100</v>
      </c>
      <c r="E4" s="1" t="s">
        <v>40</v>
      </c>
      <c r="F4" s="1" t="e">
        <f>MATCH("Arjun", A2:A5, 1)</f>
        <v>#N/A</v>
      </c>
    </row>
    <row r="5" spans="1:6" x14ac:dyDescent="0.35">
      <c r="A5" s="1" t="s">
        <v>37</v>
      </c>
      <c r="B5" s="1">
        <v>8</v>
      </c>
      <c r="C5" s="1">
        <v>100</v>
      </c>
      <c r="E5" s="1" t="s">
        <v>43</v>
      </c>
      <c r="F5" s="1" t="e">
        <f>MATCH(21, A2:C5, 0)</f>
        <v>#N/A</v>
      </c>
    </row>
    <row r="6" spans="1:6" x14ac:dyDescent="0.35">
      <c r="A6" s="1"/>
      <c r="B6" s="1"/>
      <c r="C6" s="1"/>
      <c r="E6" s="1" t="s">
        <v>44</v>
      </c>
      <c r="F6" s="1">
        <f>MATCH(21, B2:B5, -1)</f>
        <v>2</v>
      </c>
    </row>
    <row r="7" spans="1:6" x14ac:dyDescent="0.35">
      <c r="E7" s="1" t="s">
        <v>45</v>
      </c>
      <c r="F7" s="1" t="e">
        <f>MATCH(21, B2:B5, 1)</f>
        <v>#N/A</v>
      </c>
    </row>
    <row r="8" spans="1:6" x14ac:dyDescent="0.35">
      <c r="E8" s="1" t="s">
        <v>46</v>
      </c>
      <c r="F8" s="1" t="e">
        <f>MATCH(21, B2:B5, 0)</f>
        <v>#N/A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56637-F129-4A03-9585-A849FE0CD1C1}">
  <dimension ref="B1:L16"/>
  <sheetViews>
    <sheetView topLeftCell="A6" workbookViewId="0">
      <selection activeCell="L8" sqref="L8"/>
    </sheetView>
  </sheetViews>
  <sheetFormatPr defaultRowHeight="14.5" x14ac:dyDescent="0.35"/>
  <cols>
    <col min="8" max="8" width="22.81640625" customWidth="1"/>
    <col min="9" max="9" width="23.6328125" customWidth="1"/>
  </cols>
  <sheetData>
    <row r="1" spans="2:12" ht="15" thickBot="1" x14ac:dyDescent="0.4"/>
    <row r="2" spans="2:12" ht="15.5" thickTop="1" thickBot="1" x14ac:dyDescent="0.4">
      <c r="B2" s="15">
        <f ca="1">RANDBETWEEN(0,100)</f>
        <v>74</v>
      </c>
      <c r="C2" s="16">
        <f t="shared" ref="C2:D6" ca="1" si="0">RANDBETWEEN(0,100)</f>
        <v>3</v>
      </c>
      <c r="D2" s="16">
        <f t="shared" ca="1" si="0"/>
        <v>81</v>
      </c>
      <c r="E2" s="17">
        <f t="shared" ref="E2:E6" ca="1" si="1">RANDBETWEEN(0,100)</f>
        <v>6</v>
      </c>
      <c r="F2" s="23"/>
      <c r="G2" s="24"/>
      <c r="H2" s="25" t="s">
        <v>68</v>
      </c>
      <c r="I2" s="25">
        <f ca="1">OFFSET(B2,0,0)</f>
        <v>74</v>
      </c>
    </row>
    <row r="3" spans="2:12" ht="15" thickBot="1" x14ac:dyDescent="0.4">
      <c r="B3" s="18">
        <f t="shared" ref="B3:B6" ca="1" si="2">RANDBETWEEN(0,100)</f>
        <v>82</v>
      </c>
      <c r="C3" s="11">
        <f t="shared" ca="1" si="0"/>
        <v>13</v>
      </c>
      <c r="D3" s="11">
        <f t="shared" ca="1" si="0"/>
        <v>36</v>
      </c>
      <c r="E3" s="19">
        <f t="shared" ca="1" si="1"/>
        <v>66</v>
      </c>
      <c r="F3" s="23"/>
      <c r="H3" s="25" t="s">
        <v>69</v>
      </c>
      <c r="I3" s="25">
        <f ca="1">OFFSET(B2,1,0)</f>
        <v>82</v>
      </c>
    </row>
    <row r="4" spans="2:12" ht="15" thickBot="1" x14ac:dyDescent="0.4">
      <c r="B4" s="18">
        <f t="shared" ca="1" si="2"/>
        <v>47</v>
      </c>
      <c r="C4" s="11">
        <f t="shared" ca="1" si="0"/>
        <v>21</v>
      </c>
      <c r="D4" s="11">
        <f t="shared" ca="1" si="0"/>
        <v>76</v>
      </c>
      <c r="E4" s="19">
        <f t="shared" ca="1" si="1"/>
        <v>57</v>
      </c>
      <c r="F4" s="23"/>
      <c r="H4" s="25" t="s">
        <v>70</v>
      </c>
      <c r="I4" s="25">
        <f ca="1">OFFSET(B2,0,1)</f>
        <v>3</v>
      </c>
    </row>
    <row r="5" spans="2:12" ht="15" thickBot="1" x14ac:dyDescent="0.4">
      <c r="B5" s="18">
        <f t="shared" ca="1" si="2"/>
        <v>93</v>
      </c>
      <c r="C5" s="11">
        <f t="shared" ca="1" si="0"/>
        <v>61</v>
      </c>
      <c r="D5" s="11">
        <f t="shared" ca="1" si="0"/>
        <v>78</v>
      </c>
      <c r="E5" s="19">
        <f t="shared" ca="1" si="1"/>
        <v>23</v>
      </c>
      <c r="F5" s="23"/>
      <c r="H5" s="25" t="s">
        <v>71</v>
      </c>
      <c r="I5" s="25">
        <f ca="1">OFFSET(B2,-1,-1)</f>
        <v>0</v>
      </c>
    </row>
    <row r="6" spans="2:12" ht="15" thickBot="1" x14ac:dyDescent="0.4">
      <c r="B6" s="20">
        <f t="shared" ca="1" si="2"/>
        <v>49</v>
      </c>
      <c r="C6" s="21">
        <f t="shared" ca="1" si="0"/>
        <v>77</v>
      </c>
      <c r="D6" s="21">
        <f t="shared" ca="1" si="0"/>
        <v>67</v>
      </c>
      <c r="E6" s="22">
        <f t="shared" ca="1" si="1"/>
        <v>83</v>
      </c>
      <c r="F6" s="23"/>
      <c r="H6" s="25" t="s">
        <v>72</v>
      </c>
      <c r="I6" s="25">
        <f ca="1">OFFSET(C3,-1,-1)</f>
        <v>74</v>
      </c>
    </row>
    <row r="7" spans="2:12" ht="15.5" thickTop="1" thickBot="1" x14ac:dyDescent="0.4">
      <c r="H7" s="25" t="s">
        <v>73</v>
      </c>
      <c r="I7" s="26" cm="1">
        <f t="array" aca="1" ref="I7:I8" ca="1">OFFSET(D3,2,-1,2,1)</f>
        <v>61</v>
      </c>
    </row>
    <row r="8" spans="2:12" ht="15" thickBot="1" x14ac:dyDescent="0.4">
      <c r="H8" s="25"/>
      <c r="I8" s="26">
        <f ca="1"/>
        <v>77</v>
      </c>
    </row>
    <row r="9" spans="2:12" ht="15" thickBot="1" x14ac:dyDescent="0.4">
      <c r="H9" s="25" t="s">
        <v>74</v>
      </c>
      <c r="I9" s="25" t="e" cm="1">
        <f t="array" aca="1" ref="I9" ca="1">OFFSET(D3,2,-1,-1,0)</f>
        <v>#REF!</v>
      </c>
    </row>
    <row r="10" spans="2:12" ht="15" thickBot="1" x14ac:dyDescent="0.4">
      <c r="H10" s="25" t="s">
        <v>75</v>
      </c>
      <c r="I10" s="25" t="e">
        <f ca="1">OFFSET(A1,2,-1)</f>
        <v>#REF!</v>
      </c>
    </row>
    <row r="11" spans="2:12" ht="15" thickBot="1" x14ac:dyDescent="0.4">
      <c r="H11" s="25" t="s">
        <v>76</v>
      </c>
      <c r="I11" s="26" cm="1">
        <f t="array" aca="1" ref="I11:I15" ca="1">OFFSET(B2:B6,2,1)</f>
        <v>21</v>
      </c>
      <c r="L11" s="27"/>
    </row>
    <row r="12" spans="2:12" ht="15" thickBot="1" x14ac:dyDescent="0.4">
      <c r="H12" s="25"/>
      <c r="I12" s="26">
        <f ca="1"/>
        <v>61</v>
      </c>
    </row>
    <row r="13" spans="2:12" ht="15" thickBot="1" x14ac:dyDescent="0.4">
      <c r="H13" s="25"/>
      <c r="I13" s="26">
        <f ca="1"/>
        <v>77</v>
      </c>
    </row>
    <row r="14" spans="2:12" ht="15" thickBot="1" x14ac:dyDescent="0.4">
      <c r="H14" s="25"/>
      <c r="I14" s="26">
        <f ca="1"/>
        <v>0</v>
      </c>
    </row>
    <row r="15" spans="2:12" ht="15" thickBot="1" x14ac:dyDescent="0.4">
      <c r="H15" s="25"/>
      <c r="I15" s="26">
        <f ca="1"/>
        <v>0</v>
      </c>
    </row>
    <row r="16" spans="2:12" ht="15" thickBot="1" x14ac:dyDescent="0.4">
      <c r="H16" s="25" t="s">
        <v>77</v>
      </c>
      <c r="I16" s="25">
        <f ca="1">SUM(OFFSET(B2:B6,2,1))</f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566E-A101-410B-B1A9-C7B982926D5B}">
  <dimension ref="A1:E12"/>
  <sheetViews>
    <sheetView workbookViewId="0">
      <selection activeCell="F16" sqref="F16"/>
    </sheetView>
  </sheetViews>
  <sheetFormatPr defaultRowHeight="14.5" x14ac:dyDescent="0.35"/>
  <cols>
    <col min="3" max="3" width="24" customWidth="1"/>
  </cols>
  <sheetData>
    <row r="1" spans="1:5" x14ac:dyDescent="0.35">
      <c r="A1" s="32" t="s">
        <v>79</v>
      </c>
      <c r="B1" s="32"/>
      <c r="C1" s="32"/>
      <c r="D1" s="32"/>
      <c r="E1" s="32"/>
    </row>
    <row r="2" spans="1:5" x14ac:dyDescent="0.35">
      <c r="A2" s="33" t="s">
        <v>78</v>
      </c>
      <c r="B2">
        <f>ROW()</f>
        <v>2</v>
      </c>
      <c r="C2" t="str">
        <f ca="1">_xlfn.FORMULATEXT(B2)</f>
        <v>=ROW()</v>
      </c>
      <c r="D2" s="34" t="s">
        <v>80</v>
      </c>
      <c r="E2" s="34"/>
    </row>
    <row r="3" spans="1:5" x14ac:dyDescent="0.35">
      <c r="A3" s="33"/>
      <c r="B3">
        <f>COLUMN()</f>
        <v>2</v>
      </c>
      <c r="C3" t="str">
        <f t="shared" ref="C3:C12" ca="1" si="0">_xlfn.FORMULATEXT(B3)</f>
        <v>=COLUMN()</v>
      </c>
      <c r="D3" s="34"/>
      <c r="E3" s="34"/>
    </row>
    <row r="4" spans="1:5" x14ac:dyDescent="0.35">
      <c r="A4" s="33"/>
      <c r="B4">
        <f>ROWS(A2:A5)</f>
        <v>4</v>
      </c>
      <c r="C4" t="str">
        <f ca="1">_xlfn.FORMULATEXT(B4)</f>
        <v>=ROWS(A2:A5)</v>
      </c>
      <c r="D4" s="34"/>
      <c r="E4" s="34"/>
    </row>
    <row r="5" spans="1:5" x14ac:dyDescent="0.35">
      <c r="A5" s="33"/>
      <c r="B5">
        <f>COLUMNS(A1:E1)</f>
        <v>5</v>
      </c>
      <c r="C5" t="str">
        <f t="shared" ca="1" si="0"/>
        <v>=COLUMNS(A1:E1)</v>
      </c>
      <c r="D5" s="34"/>
      <c r="E5" s="34"/>
    </row>
    <row r="6" spans="1:5" x14ac:dyDescent="0.35">
      <c r="B6">
        <f>COLUMNS(A1:F6)</f>
        <v>6</v>
      </c>
      <c r="C6" t="str">
        <f t="shared" ca="1" si="0"/>
        <v>=COLUMNS(A1:F6)</v>
      </c>
    </row>
    <row r="7" spans="1:5" x14ac:dyDescent="0.35">
      <c r="B7">
        <f>SUM(ROW(),COLUMN())</f>
        <v>9</v>
      </c>
      <c r="C7" t="str">
        <f t="shared" ca="1" si="0"/>
        <v>=SUM(ROW(),COLUMN())</v>
      </c>
    </row>
    <row r="8" spans="1:5" x14ac:dyDescent="0.35">
      <c r="B8">
        <f>ROW(C9)</f>
        <v>9</v>
      </c>
      <c r="C8" t="str">
        <f t="shared" ca="1" si="0"/>
        <v>=ROW(C9)</v>
      </c>
    </row>
    <row r="9" spans="1:5" x14ac:dyDescent="0.35">
      <c r="B9">
        <f>COLUMN(C9)</f>
        <v>3</v>
      </c>
      <c r="C9" t="str">
        <f t="shared" ca="1" si="0"/>
        <v>=COLUMN(C9)</v>
      </c>
    </row>
    <row r="10" spans="1:5" x14ac:dyDescent="0.35">
      <c r="B10">
        <f>ROWS(C9)</f>
        <v>1</v>
      </c>
      <c r="C10" t="str">
        <f t="shared" ca="1" si="0"/>
        <v>=ROWS(C9)</v>
      </c>
    </row>
    <row r="11" spans="1:5" x14ac:dyDescent="0.35">
      <c r="B11">
        <f>COLUMNS(C9)</f>
        <v>1</v>
      </c>
      <c r="C11" t="str">
        <f t="shared" ca="1" si="0"/>
        <v>=COLUMNS(C9)</v>
      </c>
    </row>
    <row r="12" spans="1:5" x14ac:dyDescent="0.35">
      <c r="B12">
        <f>ROWS(D2:E5)</f>
        <v>4</v>
      </c>
      <c r="C12" t="str">
        <f t="shared" ca="1" si="0"/>
        <v>=ROWS(D2:E5)</v>
      </c>
    </row>
  </sheetData>
  <mergeCells count="3">
    <mergeCell ref="A1:E1"/>
    <mergeCell ref="A2:A5"/>
    <mergeCell ref="D2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VLOOKUP()</vt:lpstr>
      <vt:lpstr>HLOOKUP()</vt:lpstr>
      <vt:lpstr>LOOKUP</vt:lpstr>
      <vt:lpstr>SUMIFS()</vt:lpstr>
      <vt:lpstr>INDEX()</vt:lpstr>
      <vt:lpstr>MATCH()</vt:lpstr>
      <vt:lpstr>OFFSET()</vt:lpstr>
      <vt:lpstr>row and 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Natolana Palangappa, Thrishala</dc:creator>
  <cp:lastModifiedBy>Natolana Palangappa, Thrishala</cp:lastModifiedBy>
  <dcterms:created xsi:type="dcterms:W3CDTF">2015-06-05T18:17:20Z</dcterms:created>
  <dcterms:modified xsi:type="dcterms:W3CDTF">2023-08-23T05:55:36Z</dcterms:modified>
</cp:coreProperties>
</file>