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ris\OneDrive\Desktop\HUL\Line Analysis\"/>
    </mc:Choice>
  </mc:AlternateContent>
  <xr:revisionPtr revIDLastSave="0" documentId="13_ncr:1_{4D056172-E970-4805-B042-A64AB048FE38}" xr6:coauthVersionLast="47" xr6:coauthVersionMax="47" xr10:uidLastSave="{00000000-0000-0000-0000-000000000000}"/>
  <bookViews>
    <workbookView xWindow="-110" yWindow="-110" windowWidth="19420" windowHeight="10300" activeTab="1" xr2:uid="{8DC99EA0-4933-45DE-988A-4FA7FA6578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H37" i="1" s="1"/>
  <c r="H38" i="1" s="1"/>
  <c r="J27" i="1"/>
  <c r="G37" i="1" s="1"/>
  <c r="J29" i="1"/>
  <c r="J30" i="1"/>
  <c r="M27" i="1"/>
  <c r="M28" i="1"/>
  <c r="M29" i="1"/>
  <c r="J37" i="1"/>
  <c r="I37" i="1"/>
  <c r="H33" i="1"/>
  <c r="E23" i="2"/>
  <c r="E22" i="2"/>
  <c r="E21" i="2"/>
  <c r="E20" i="2"/>
  <c r="E19" i="2"/>
  <c r="E18" i="2"/>
  <c r="E17" i="2"/>
  <c r="E16" i="2"/>
  <c r="E15" i="2"/>
  <c r="E14" i="2"/>
  <c r="E13" i="2"/>
  <c r="E12" i="2"/>
  <c r="D45" i="1"/>
  <c r="D37" i="1"/>
  <c r="D38" i="1"/>
  <c r="D39" i="1"/>
  <c r="D36" i="1"/>
  <c r="D19" i="1"/>
  <c r="C19" i="1"/>
  <c r="D18" i="1"/>
  <c r="C18" i="1"/>
  <c r="D17" i="1"/>
  <c r="E17" i="1" s="1"/>
  <c r="C17" i="1"/>
  <c r="E18" i="1"/>
  <c r="E19" i="1"/>
  <c r="E20" i="1"/>
  <c r="E16" i="1"/>
  <c r="E14" i="1"/>
  <c r="E13" i="1"/>
  <c r="E12" i="1"/>
  <c r="E11" i="1"/>
  <c r="E10" i="1"/>
  <c r="D46" i="1"/>
  <c r="D44" i="1"/>
  <c r="D43" i="1"/>
  <c r="D29" i="1"/>
  <c r="D30" i="1"/>
  <c r="D31" i="1"/>
  <c r="D28" i="1"/>
  <c r="E4" i="1"/>
  <c r="E5" i="1"/>
  <c r="E6" i="1"/>
  <c r="E7" i="1"/>
  <c r="E3" i="1"/>
  <c r="J33" i="1" l="1"/>
  <c r="I33" i="1"/>
  <c r="I38" i="1" l="1"/>
  <c r="J38" i="1"/>
</calcChain>
</file>

<file path=xl/sharedStrings.xml><?xml version="1.0" encoding="utf-8"?>
<sst xmlns="http://schemas.openxmlformats.org/spreadsheetml/2006/main" count="118" uniqueCount="44">
  <si>
    <t>No. of Minor Defect</t>
  </si>
  <si>
    <t>No. of Major Defect</t>
  </si>
  <si>
    <t>Point of Contact</t>
  </si>
  <si>
    <t xml:space="preserve">Total no. of Sample </t>
  </si>
  <si>
    <t xml:space="preserve">Trail No. </t>
  </si>
  <si>
    <t xml:space="preserve">Lead On </t>
  </si>
  <si>
    <t xml:space="preserve">Before contact with the Lead On </t>
  </si>
  <si>
    <t>FG after contact with pressure Belt</t>
  </si>
  <si>
    <t xml:space="preserve">Total defects </t>
  </si>
  <si>
    <t xml:space="preserve">Incoming PM </t>
  </si>
  <si>
    <t>Manual Stack of lids</t>
  </si>
  <si>
    <t>Sample of 50 stacked - 25 closed lid and 25 open lid (closed after contact with machine)</t>
  </si>
  <si>
    <t>2. There is no defect percentage differnce between the same sample from the stacked to the end of the line.</t>
  </si>
  <si>
    <t>3. By observation defects are fond only minorly during the stacking of lids</t>
  </si>
  <si>
    <t xml:space="preserve">1. Minor defect - Negligible as - Minute scratches, Multiple scratches visible under light, and Mild scratches not too deep are taken for readings.                                                                                                         2. Major Defect - Visible scratches, Paint-off scratches, long mild paint-off scratches, and close to a dent are considered for reading.                                                                                                                               </t>
  </si>
  <si>
    <t>Changed to 100 for better analysis</t>
  </si>
  <si>
    <t>1. According to observation multiple scratches like scrubed visible after lid on machine</t>
  </si>
  <si>
    <t>Stacking</t>
  </si>
  <si>
    <t>Lidding</t>
  </si>
  <si>
    <t>Pressure Belt</t>
  </si>
  <si>
    <t>Minor Defect</t>
  </si>
  <si>
    <t>Major Defect</t>
  </si>
  <si>
    <t>Sample Size</t>
  </si>
  <si>
    <t>Total Defect (%)</t>
  </si>
  <si>
    <t>100 samples - defect percentage in different stations</t>
  </si>
  <si>
    <t xml:space="preserve">Sample:1 </t>
  </si>
  <si>
    <t>Sample:2</t>
  </si>
  <si>
    <t>TRIALS</t>
  </si>
  <si>
    <t>Average</t>
  </si>
  <si>
    <t>Pressure belt</t>
  </si>
  <si>
    <t>Difference</t>
  </si>
  <si>
    <t>Sample:3</t>
  </si>
  <si>
    <t>Average of 3 Samples</t>
  </si>
  <si>
    <t>SAMPLE - 1</t>
  </si>
  <si>
    <t>Scratch Defect percentage in different Stations</t>
  </si>
  <si>
    <t>SAMPLE - 2</t>
  </si>
  <si>
    <t>SAMPLE - 3</t>
  </si>
  <si>
    <t>Stations</t>
  </si>
  <si>
    <t>Average Defect Analysis of 3 Samples</t>
  </si>
  <si>
    <t>Defect Percentage</t>
  </si>
  <si>
    <t>After Change of Material in Pressure Belt</t>
  </si>
  <si>
    <t>BEFORE</t>
  </si>
  <si>
    <t>AFTER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</si>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</sst>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CF9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0FAEC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4" xfId="0" applyFont="1" applyBorder="1"/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0" fillId="0" borderId="9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5" xfId="0" applyFill="1" applyBorder="1"/>
    <xf numFmtId="164" fontId="0" fillId="5" borderId="26" xfId="0" applyNumberFormat="1" applyFill="1" applyBorder="1"/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2" borderId="28" xfId="0" applyFill="1" applyBorder="1"/>
    <xf numFmtId="0" fontId="0" fillId="2" borderId="29" xfId="0" applyFill="1" applyBorder="1"/>
    <xf numFmtId="164" fontId="0" fillId="0" borderId="9" xfId="0" applyNumberFormat="1" applyBorder="1" applyAlignment="1">
      <alignment horizontal="center"/>
    </xf>
    <xf numFmtId="0" fontId="0" fillId="0" borderId="13" xfId="0" applyBorder="1"/>
    <xf numFmtId="2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6" borderId="14" xfId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0" fillId="0" borderId="10" xfId="0" applyBorder="1"/>
    <xf numFmtId="0" fontId="1" fillId="0" borderId="9" xfId="0" applyFont="1" applyBorder="1"/>
    <xf numFmtId="9" fontId="0" fillId="6" borderId="15" xfId="1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8" fillId="10" borderId="1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6" fillId="0" borderId="0" xfId="0" applyFont="1" applyBorder="1"/>
    <xf numFmtId="0" fontId="9" fillId="11" borderId="30" xfId="0" applyFont="1" applyFill="1" applyBorder="1" applyAlignment="1">
      <alignment horizontal="center"/>
    </xf>
    <xf numFmtId="0" fontId="9" fillId="11" borderId="31" xfId="0" applyFont="1" applyFill="1" applyBorder="1" applyAlignment="1">
      <alignment horizontal="center"/>
    </xf>
    <xf numFmtId="0" fontId="9" fillId="11" borderId="16" xfId="0" applyFont="1" applyFill="1" applyBorder="1" applyAlignment="1">
      <alignment horizontal="center"/>
    </xf>
    <xf numFmtId="0" fontId="10" fillId="0" borderId="11" xfId="0" applyFont="1" applyBorder="1"/>
    <xf numFmtId="164" fontId="10" fillId="0" borderId="44" xfId="0" applyNumberFormat="1" applyFont="1" applyBorder="1" applyAlignment="1">
      <alignment horizontal="center" vertical="center"/>
    </xf>
    <xf numFmtId="1" fontId="10" fillId="0" borderId="44" xfId="0" applyNumberFormat="1" applyFont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10" borderId="4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textRotation="90"/>
    </xf>
    <xf numFmtId="0" fontId="6" fillId="0" borderId="32" xfId="0" applyFont="1" applyBorder="1"/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0" fillId="0" borderId="22" xfId="0" applyFont="1" applyBorder="1"/>
    <xf numFmtId="164" fontId="10" fillId="0" borderId="45" xfId="0" applyNumberFormat="1" applyFont="1" applyBorder="1" applyAlignment="1">
      <alignment horizontal="center" vertical="center"/>
    </xf>
    <xf numFmtId="1" fontId="10" fillId="0" borderId="45" xfId="0" applyNumberFormat="1" applyFont="1" applyBorder="1" applyAlignment="1">
      <alignment horizontal="center" vertical="center"/>
    </xf>
    <xf numFmtId="0" fontId="6" fillId="0" borderId="38" xfId="0" applyFont="1" applyBorder="1"/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 textRotation="90"/>
    </xf>
    <xf numFmtId="0" fontId="6" fillId="0" borderId="40" xfId="0" applyFont="1" applyBorder="1"/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0" fillId="0" borderId="46" xfId="0" applyFont="1" applyBorder="1"/>
    <xf numFmtId="0" fontId="10" fillId="0" borderId="47" xfId="0" applyFont="1" applyBorder="1"/>
    <xf numFmtId="0" fontId="6" fillId="9" borderId="0" xfId="0" applyFont="1" applyFill="1" applyBorder="1" applyAlignment="1">
      <alignment horizontal="center" vertical="center" textRotation="90"/>
    </xf>
    <xf numFmtId="0" fontId="5" fillId="0" borderId="46" xfId="0" applyFont="1" applyBorder="1"/>
    <xf numFmtId="9" fontId="8" fillId="0" borderId="43" xfId="0" applyNumberFormat="1" applyFont="1" applyFill="1" applyBorder="1" applyAlignment="1">
      <alignment horizontal="center" vertical="center"/>
    </xf>
    <xf numFmtId="0" fontId="5" fillId="0" borderId="34" xfId="0" applyFont="1" applyBorder="1"/>
    <xf numFmtId="9" fontId="8" fillId="0" borderId="36" xfId="0" applyNumberFormat="1" applyFont="1" applyFill="1" applyBorder="1" applyAlignment="1">
      <alignment horizontal="center" vertical="center"/>
    </xf>
    <xf numFmtId="0" fontId="5" fillId="0" borderId="47" xfId="0" applyFont="1" applyBorder="1"/>
    <xf numFmtId="0" fontId="5" fillId="0" borderId="35" xfId="0" applyFont="1" applyBorder="1"/>
    <xf numFmtId="0" fontId="8" fillId="10" borderId="1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9" fontId="8" fillId="0" borderId="40" xfId="0" applyNumberFormat="1" applyFont="1" applyFill="1" applyBorder="1" applyAlignment="1">
      <alignment horizontal="center" vertical="center"/>
    </xf>
    <xf numFmtId="9" fontId="8" fillId="0" borderId="32" xfId="0" applyNumberFormat="1" applyFont="1" applyFill="1" applyBorder="1" applyAlignment="1">
      <alignment horizontal="center" vertical="center"/>
    </xf>
    <xf numFmtId="9" fontId="8" fillId="0" borderId="37" xfId="0" applyNumberFormat="1" applyFont="1" applyFill="1" applyBorder="1" applyAlignment="1">
      <alignment horizontal="center" vertical="center"/>
    </xf>
    <xf numFmtId="9" fontId="8" fillId="0" borderId="33" xfId="0" applyNumberFormat="1" applyFont="1" applyFill="1" applyBorder="1" applyAlignment="1">
      <alignment horizontal="center" vertical="center"/>
    </xf>
    <xf numFmtId="9" fontId="8" fillId="0" borderId="8" xfId="0" applyNumberFormat="1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9" fontId="8" fillId="0" borderId="24" xfId="0" applyNumberFormat="1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wrapText="1"/>
    </xf>
    <xf numFmtId="0" fontId="7" fillId="11" borderId="6" xfId="0" applyFont="1" applyFill="1" applyBorder="1" applyAlignment="1">
      <alignment horizontal="center" wrapText="1"/>
    </xf>
    <xf numFmtId="0" fontId="7" fillId="11" borderId="48" xfId="0" applyFont="1" applyFill="1" applyBorder="1" applyAlignment="1">
      <alignment horizontal="center" wrapText="1"/>
    </xf>
    <xf numFmtId="0" fontId="7" fillId="11" borderId="49" xfId="0" applyFont="1" applyFill="1" applyBorder="1" applyAlignment="1">
      <alignment horizontal="center" wrapText="1"/>
    </xf>
    <xf numFmtId="0" fontId="7" fillId="11" borderId="11" xfId="0" applyFont="1" applyFill="1" applyBorder="1" applyAlignment="1">
      <alignment horizontal="center" wrapText="1"/>
    </xf>
    <xf numFmtId="0" fontId="7" fillId="11" borderId="12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0FAEC"/>
      <color rgb="FFECF9FE"/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92B6-C572-4C8B-B9A5-6A9525805474}">
  <dimension ref="A1:M46"/>
  <sheetViews>
    <sheetView topLeftCell="A21" zoomScale="80" zoomScaleNormal="80" workbookViewId="0">
      <selection activeCell="L28" sqref="L28"/>
    </sheetView>
  </sheetViews>
  <sheetFormatPr defaultRowHeight="14.5" x14ac:dyDescent="0.35"/>
  <cols>
    <col min="1" max="1" width="12.453125" customWidth="1"/>
    <col min="2" max="2" width="13.54296875" customWidth="1"/>
    <col min="3" max="5" width="16.36328125" customWidth="1"/>
    <col min="6" max="6" width="16.453125" bestFit="1" customWidth="1"/>
    <col min="7" max="7" width="11.453125" bestFit="1" customWidth="1"/>
    <col min="8" max="9" width="11.1796875" bestFit="1" customWidth="1"/>
    <col min="10" max="10" width="13.90625" bestFit="1" customWidth="1"/>
    <col min="11" max="11" width="10.6328125" bestFit="1" customWidth="1"/>
  </cols>
  <sheetData>
    <row r="1" spans="1:13" x14ac:dyDescent="0.35">
      <c r="A1" s="62" t="s">
        <v>27</v>
      </c>
      <c r="B1" s="63"/>
      <c r="C1" s="63"/>
      <c r="D1" s="63"/>
      <c r="E1" s="63"/>
      <c r="F1" s="64"/>
    </row>
    <row r="2" spans="1:13" x14ac:dyDescent="0.35">
      <c r="A2" s="23" t="s">
        <v>4</v>
      </c>
      <c r="B2" s="10" t="s">
        <v>2</v>
      </c>
      <c r="C2" s="10" t="s">
        <v>0</v>
      </c>
      <c r="D2" s="10" t="s">
        <v>1</v>
      </c>
      <c r="E2" s="10" t="s">
        <v>8</v>
      </c>
      <c r="F2" s="24" t="s">
        <v>3</v>
      </c>
    </row>
    <row r="3" spans="1:13" x14ac:dyDescent="0.35">
      <c r="A3" s="25">
        <v>1</v>
      </c>
      <c r="B3" s="7" t="s">
        <v>5</v>
      </c>
      <c r="C3" s="5">
        <v>11</v>
      </c>
      <c r="D3" s="5">
        <v>5</v>
      </c>
      <c r="E3" s="5">
        <f>SUM(C3:D3)</f>
        <v>16</v>
      </c>
      <c r="F3" s="14">
        <v>50</v>
      </c>
    </row>
    <row r="4" spans="1:13" ht="43.5" x14ac:dyDescent="0.35">
      <c r="A4" s="25">
        <v>1</v>
      </c>
      <c r="B4" s="8" t="s">
        <v>6</v>
      </c>
      <c r="C4" s="5">
        <v>15</v>
      </c>
      <c r="D4" s="5">
        <v>4</v>
      </c>
      <c r="E4" s="5">
        <f t="shared" ref="E4:E7" si="0">SUM(C4:D4)</f>
        <v>19</v>
      </c>
      <c r="F4" s="14">
        <v>50</v>
      </c>
    </row>
    <row r="5" spans="1:13" ht="43.5" customHeight="1" x14ac:dyDescent="0.35">
      <c r="A5" s="25">
        <v>1</v>
      </c>
      <c r="B5" s="8" t="s">
        <v>7</v>
      </c>
      <c r="C5" s="5">
        <v>24</v>
      </c>
      <c r="D5" s="5">
        <v>8</v>
      </c>
      <c r="E5" s="5">
        <f t="shared" si="0"/>
        <v>32</v>
      </c>
      <c r="F5" s="14">
        <v>100</v>
      </c>
      <c r="H5" s="65" t="s">
        <v>14</v>
      </c>
      <c r="I5" s="65"/>
      <c r="J5" s="65"/>
      <c r="K5" s="65"/>
      <c r="L5" s="65"/>
      <c r="M5" s="65"/>
    </row>
    <row r="6" spans="1:13" x14ac:dyDescent="0.35">
      <c r="A6" s="25">
        <v>1</v>
      </c>
      <c r="B6" s="7" t="s">
        <v>9</v>
      </c>
      <c r="C6" s="5">
        <v>0</v>
      </c>
      <c r="D6" s="5">
        <v>4</v>
      </c>
      <c r="E6" s="5">
        <f t="shared" si="0"/>
        <v>4</v>
      </c>
      <c r="F6" s="14">
        <v>100</v>
      </c>
      <c r="H6" s="65"/>
      <c r="I6" s="65"/>
      <c r="J6" s="65"/>
      <c r="K6" s="65"/>
      <c r="L6" s="65"/>
      <c r="M6" s="65"/>
    </row>
    <row r="7" spans="1:13" ht="29" x14ac:dyDescent="0.35">
      <c r="A7" s="25">
        <v>1</v>
      </c>
      <c r="B7" s="8" t="s">
        <v>10</v>
      </c>
      <c r="C7" s="5">
        <v>15</v>
      </c>
      <c r="D7" s="5">
        <v>4</v>
      </c>
      <c r="E7" s="5">
        <f t="shared" si="0"/>
        <v>19</v>
      </c>
      <c r="F7" s="14">
        <v>100</v>
      </c>
      <c r="H7" s="65"/>
      <c r="I7" s="65"/>
      <c r="J7" s="65"/>
      <c r="K7" s="65"/>
      <c r="L7" s="65"/>
      <c r="M7" s="65"/>
    </row>
    <row r="8" spans="1:13" x14ac:dyDescent="0.35">
      <c r="A8" s="26"/>
      <c r="B8" s="3"/>
      <c r="C8" s="4"/>
      <c r="D8" s="4"/>
      <c r="E8" s="4"/>
      <c r="F8" s="27"/>
    </row>
    <row r="9" spans="1:13" x14ac:dyDescent="0.35">
      <c r="A9" s="69" t="s">
        <v>11</v>
      </c>
      <c r="B9" s="70"/>
      <c r="C9" s="70"/>
      <c r="D9" s="70"/>
      <c r="E9" s="70"/>
      <c r="F9" s="71"/>
    </row>
    <row r="10" spans="1:13" x14ac:dyDescent="0.35">
      <c r="A10" s="13">
        <v>2</v>
      </c>
      <c r="B10" s="5" t="s">
        <v>9</v>
      </c>
      <c r="C10" s="5">
        <v>2</v>
      </c>
      <c r="D10" s="5">
        <v>0</v>
      </c>
      <c r="E10" s="5">
        <f>SUM(C10:D10)</f>
        <v>2</v>
      </c>
      <c r="F10" s="14">
        <v>50</v>
      </c>
    </row>
    <row r="11" spans="1:13" ht="13" customHeight="1" x14ac:dyDescent="0.35">
      <c r="A11" s="13">
        <v>2</v>
      </c>
      <c r="B11" s="6" t="s">
        <v>10</v>
      </c>
      <c r="C11" s="5">
        <v>9</v>
      </c>
      <c r="D11" s="5">
        <v>4</v>
      </c>
      <c r="E11" s="5">
        <f>SUM(C11:D11)</f>
        <v>13</v>
      </c>
      <c r="F11" s="14">
        <v>50</v>
      </c>
    </row>
    <row r="12" spans="1:13" ht="43.5" x14ac:dyDescent="0.35">
      <c r="A12" s="13">
        <v>2</v>
      </c>
      <c r="B12" s="6" t="s">
        <v>6</v>
      </c>
      <c r="C12" s="5">
        <v>5</v>
      </c>
      <c r="D12" s="5">
        <v>3</v>
      </c>
      <c r="E12" s="31">
        <f>SUM(C12:D12)</f>
        <v>8</v>
      </c>
      <c r="F12" s="14">
        <v>25</v>
      </c>
    </row>
    <row r="13" spans="1:13" x14ac:dyDescent="0.35">
      <c r="A13" s="13">
        <v>2</v>
      </c>
      <c r="B13" s="5" t="s">
        <v>5</v>
      </c>
      <c r="C13" s="5">
        <v>4</v>
      </c>
      <c r="D13" s="5">
        <v>1</v>
      </c>
      <c r="E13" s="31">
        <f>SUM(C13:D13)</f>
        <v>5</v>
      </c>
      <c r="F13" s="14">
        <v>25</v>
      </c>
    </row>
    <row r="14" spans="1:13" ht="43.5" x14ac:dyDescent="0.35">
      <c r="A14" s="13">
        <v>2</v>
      </c>
      <c r="B14" s="6" t="s">
        <v>7</v>
      </c>
      <c r="C14" s="29">
        <v>6</v>
      </c>
      <c r="D14" s="29">
        <v>4</v>
      </c>
      <c r="E14" s="29">
        <f>SUM(C14:D14)</f>
        <v>10</v>
      </c>
      <c r="F14" s="30">
        <v>100</v>
      </c>
    </row>
    <row r="15" spans="1:13" x14ac:dyDescent="0.35">
      <c r="A15" s="66" t="s">
        <v>15</v>
      </c>
      <c r="B15" s="67"/>
      <c r="C15" s="67"/>
      <c r="D15" s="67"/>
      <c r="E15" s="67"/>
      <c r="F15" s="68"/>
    </row>
    <row r="16" spans="1:13" x14ac:dyDescent="0.35">
      <c r="A16" s="17">
        <v>2</v>
      </c>
      <c r="B16" s="1" t="s">
        <v>9</v>
      </c>
      <c r="C16" s="1">
        <v>4</v>
      </c>
      <c r="D16" s="1">
        <v>0</v>
      </c>
      <c r="E16" s="1">
        <f>SUM(C16:D16)</f>
        <v>4</v>
      </c>
      <c r="F16" s="28">
        <v>100</v>
      </c>
    </row>
    <row r="17" spans="1:13" ht="29" x14ac:dyDescent="0.35">
      <c r="A17" s="17">
        <v>2</v>
      </c>
      <c r="B17" s="2" t="s">
        <v>10</v>
      </c>
      <c r="C17" s="1">
        <f>C11*2</f>
        <v>18</v>
      </c>
      <c r="D17" s="1">
        <f>D11*2</f>
        <v>8</v>
      </c>
      <c r="E17" s="1">
        <f t="shared" ref="E17:E20" si="1">SUM(C17:D17)</f>
        <v>26</v>
      </c>
      <c r="F17" s="28">
        <v>100</v>
      </c>
    </row>
    <row r="18" spans="1:13" ht="43.5" x14ac:dyDescent="0.35">
      <c r="A18" s="17">
        <v>2</v>
      </c>
      <c r="B18" s="2" t="s">
        <v>6</v>
      </c>
      <c r="C18" s="1">
        <f>C12*4</f>
        <v>20</v>
      </c>
      <c r="D18" s="1">
        <f>D12*4</f>
        <v>12</v>
      </c>
      <c r="E18" s="1">
        <f t="shared" si="1"/>
        <v>32</v>
      </c>
      <c r="F18" s="28">
        <v>100</v>
      </c>
    </row>
    <row r="19" spans="1:13" x14ac:dyDescent="0.35">
      <c r="A19" s="17">
        <v>2</v>
      </c>
      <c r="B19" s="1" t="s">
        <v>5</v>
      </c>
      <c r="C19" s="1">
        <f>C13*4</f>
        <v>16</v>
      </c>
      <c r="D19" s="1">
        <f>D13*4</f>
        <v>4</v>
      </c>
      <c r="E19" s="1">
        <f t="shared" si="1"/>
        <v>20</v>
      </c>
      <c r="F19" s="28">
        <v>100</v>
      </c>
    </row>
    <row r="20" spans="1:13" ht="43.5" x14ac:dyDescent="0.35">
      <c r="A20" s="17">
        <v>2</v>
      </c>
      <c r="B20" s="2" t="s">
        <v>7</v>
      </c>
      <c r="C20" s="1">
        <v>6</v>
      </c>
      <c r="D20" s="1">
        <v>4</v>
      </c>
      <c r="E20" s="1">
        <f t="shared" si="1"/>
        <v>10</v>
      </c>
      <c r="F20" s="28">
        <v>100</v>
      </c>
    </row>
    <row r="21" spans="1:13" x14ac:dyDescent="0.35">
      <c r="A21" s="72" t="s">
        <v>16</v>
      </c>
      <c r="B21" s="73"/>
      <c r="C21" s="73"/>
      <c r="D21" s="73"/>
      <c r="E21" s="73"/>
      <c r="F21" s="74"/>
    </row>
    <row r="22" spans="1:13" x14ac:dyDescent="0.35">
      <c r="A22" s="56" t="s">
        <v>12</v>
      </c>
      <c r="B22" s="57"/>
      <c r="C22" s="57"/>
      <c r="D22" s="57"/>
      <c r="E22" s="57"/>
      <c r="F22" s="58"/>
    </row>
    <row r="23" spans="1:13" ht="15" thickBot="1" x14ac:dyDescent="0.4">
      <c r="A23" s="59" t="s">
        <v>13</v>
      </c>
      <c r="B23" s="60"/>
      <c r="C23" s="60"/>
      <c r="D23" s="60"/>
      <c r="E23" s="60"/>
      <c r="F23" s="61"/>
    </row>
    <row r="24" spans="1:13" ht="15" thickBot="1" x14ac:dyDescent="0.4"/>
    <row r="25" spans="1:13" x14ac:dyDescent="0.35">
      <c r="A25" s="22" t="s">
        <v>25</v>
      </c>
      <c r="B25" s="11"/>
      <c r="C25" s="11"/>
      <c r="D25" s="11"/>
      <c r="E25" s="12"/>
      <c r="G25" s="45" t="s">
        <v>32</v>
      </c>
      <c r="H25" s="46"/>
      <c r="I25" s="46"/>
      <c r="J25" s="46"/>
      <c r="K25" s="47"/>
    </row>
    <row r="26" spans="1:13" x14ac:dyDescent="0.35">
      <c r="A26" s="53" t="s">
        <v>24</v>
      </c>
      <c r="B26" s="54"/>
      <c r="C26" s="54"/>
      <c r="D26" s="54"/>
      <c r="E26" s="55"/>
      <c r="G26" s="15"/>
      <c r="H26" s="9" t="s">
        <v>20</v>
      </c>
      <c r="I26" s="9" t="s">
        <v>21</v>
      </c>
      <c r="J26" s="9" t="s">
        <v>23</v>
      </c>
      <c r="K26" s="16" t="s">
        <v>22</v>
      </c>
    </row>
    <row r="27" spans="1:13" ht="16" x14ac:dyDescent="0.35">
      <c r="A27" s="15"/>
      <c r="B27" s="9" t="s">
        <v>20</v>
      </c>
      <c r="C27" s="9" t="s">
        <v>21</v>
      </c>
      <c r="D27" s="9" t="s">
        <v>23</v>
      </c>
      <c r="E27" s="16" t="s">
        <v>22</v>
      </c>
      <c r="G27" s="17" t="s">
        <v>9</v>
      </c>
      <c r="H27" s="77">
        <v>13</v>
      </c>
      <c r="I27" s="77">
        <v>2</v>
      </c>
      <c r="J27" s="77">
        <f>AVERAGE(D28,D36,D43)</f>
        <v>9</v>
      </c>
      <c r="K27" s="14">
        <v>100</v>
      </c>
      <c r="L27" s="124">
        <v>15</v>
      </c>
      <c r="M27" s="80">
        <f>Sheet2!J15-9/15</f>
        <v>2.6999999999999997</v>
      </c>
    </row>
    <row r="28" spans="1:13" ht="16" x14ac:dyDescent="0.35">
      <c r="A28" s="17" t="s">
        <v>9</v>
      </c>
      <c r="B28" s="5">
        <v>6</v>
      </c>
      <c r="C28" s="5">
        <v>3</v>
      </c>
      <c r="D28" s="5">
        <f>SUM(B28:C28)</f>
        <v>9</v>
      </c>
      <c r="E28" s="14">
        <v>100</v>
      </c>
      <c r="G28" s="18" t="s">
        <v>17</v>
      </c>
      <c r="H28" s="76">
        <v>20</v>
      </c>
      <c r="I28" s="75">
        <v>2</v>
      </c>
      <c r="J28" s="77">
        <f>AVERAGE(D29,D37,D44)</f>
        <v>12.333333333333334</v>
      </c>
      <c r="K28" s="14">
        <v>100</v>
      </c>
      <c r="L28">
        <v>22</v>
      </c>
      <c r="M28" s="80">
        <f>Sheet2!J16-Sheet2!J15/15</f>
        <v>8.7799999999999994</v>
      </c>
    </row>
    <row r="29" spans="1:13" ht="16" x14ac:dyDescent="0.35">
      <c r="A29" s="18" t="s">
        <v>17</v>
      </c>
      <c r="B29" s="5">
        <v>9</v>
      </c>
      <c r="C29" s="5">
        <v>4</v>
      </c>
      <c r="D29" s="5">
        <f t="shared" ref="D29:D31" si="2">SUM(B29:C29)</f>
        <v>13</v>
      </c>
      <c r="E29" s="14">
        <v>100</v>
      </c>
      <c r="G29" s="17" t="s">
        <v>18</v>
      </c>
      <c r="H29" s="76">
        <v>22</v>
      </c>
      <c r="I29" s="75">
        <v>2</v>
      </c>
      <c r="J29" s="77">
        <f t="shared" ref="J28:J30" si="3">AVERAGE(D30,D38,D45)</f>
        <v>18</v>
      </c>
      <c r="K29" s="14">
        <v>100</v>
      </c>
      <c r="L29">
        <v>24</v>
      </c>
      <c r="M29" s="80">
        <f>Sheet2!J17-Sheet2!J16/15</f>
        <v>14.4</v>
      </c>
    </row>
    <row r="30" spans="1:13" ht="29.5" thickBot="1" x14ac:dyDescent="0.4">
      <c r="A30" s="17" t="s">
        <v>18</v>
      </c>
      <c r="B30" s="5">
        <v>16</v>
      </c>
      <c r="C30" s="5">
        <v>4</v>
      </c>
      <c r="D30" s="5">
        <f t="shared" si="2"/>
        <v>20</v>
      </c>
      <c r="E30" s="14">
        <v>100</v>
      </c>
      <c r="F30" s="42"/>
      <c r="G30" s="19" t="s">
        <v>19</v>
      </c>
      <c r="H30" s="78">
        <v>24</v>
      </c>
      <c r="I30" s="79">
        <v>2</v>
      </c>
      <c r="J30" s="77">
        <f t="shared" si="3"/>
        <v>24</v>
      </c>
      <c r="K30" s="21">
        <v>100</v>
      </c>
      <c r="L30">
        <v>25</v>
      </c>
    </row>
    <row r="31" spans="1:13" x14ac:dyDescent="0.35">
      <c r="A31" s="18" t="s">
        <v>19</v>
      </c>
      <c r="B31" s="5">
        <v>18</v>
      </c>
      <c r="C31" s="5">
        <v>4</v>
      </c>
      <c r="D31" s="5">
        <f t="shared" si="2"/>
        <v>22</v>
      </c>
      <c r="E31" s="14">
        <v>100</v>
      </c>
    </row>
    <row r="32" spans="1:13" ht="15" thickBot="1" x14ac:dyDescent="0.4">
      <c r="A32" s="15"/>
      <c r="B32" s="49"/>
      <c r="C32" s="49"/>
      <c r="D32" s="49"/>
      <c r="E32" s="50"/>
    </row>
    <row r="33" spans="1:11" ht="15" thickBot="1" x14ac:dyDescent="0.4">
      <c r="A33" s="51" t="s">
        <v>26</v>
      </c>
      <c r="B33" s="49"/>
      <c r="C33" s="49"/>
      <c r="D33" s="49"/>
      <c r="E33" s="50"/>
      <c r="G33" s="32" t="s">
        <v>28</v>
      </c>
      <c r="H33" s="33">
        <f>AVERAGE(H27:H30)</f>
        <v>19.75</v>
      </c>
      <c r="I33" s="33">
        <f>AVERAGE(I27:I30)</f>
        <v>2</v>
      </c>
      <c r="J33" s="33">
        <f>AVERAGE(J27:J30)</f>
        <v>15.833333333333334</v>
      </c>
      <c r="K33" s="34">
        <v>100</v>
      </c>
    </row>
    <row r="34" spans="1:11" x14ac:dyDescent="0.35">
      <c r="A34" s="53" t="s">
        <v>24</v>
      </c>
      <c r="B34" s="54"/>
      <c r="C34" s="54"/>
      <c r="D34" s="54"/>
      <c r="E34" s="55"/>
    </row>
    <row r="35" spans="1:11" ht="15" thickBot="1" x14ac:dyDescent="0.4">
      <c r="A35" s="15"/>
      <c r="B35" s="9" t="s">
        <v>20</v>
      </c>
      <c r="C35" s="9" t="s">
        <v>21</v>
      </c>
      <c r="D35" s="9" t="s">
        <v>23</v>
      </c>
      <c r="E35" s="16" t="s">
        <v>22</v>
      </c>
    </row>
    <row r="36" spans="1:11" x14ac:dyDescent="0.35">
      <c r="A36" s="17" t="s">
        <v>9</v>
      </c>
      <c r="B36" s="5">
        <v>9</v>
      </c>
      <c r="C36" s="5">
        <v>0</v>
      </c>
      <c r="D36" s="5">
        <f>SUM(B36:C36)</f>
        <v>9</v>
      </c>
      <c r="E36" s="14">
        <v>100</v>
      </c>
      <c r="G36" s="35" t="s">
        <v>30</v>
      </c>
      <c r="H36" s="36" t="s">
        <v>17</v>
      </c>
      <c r="I36" s="36" t="s">
        <v>18</v>
      </c>
      <c r="J36" s="37" t="s">
        <v>29</v>
      </c>
    </row>
    <row r="37" spans="1:11" ht="16.5" customHeight="1" x14ac:dyDescent="0.35">
      <c r="A37" s="18" t="s">
        <v>17</v>
      </c>
      <c r="B37" s="5">
        <v>13</v>
      </c>
      <c r="C37" s="5">
        <v>0</v>
      </c>
      <c r="D37" s="5">
        <f t="shared" ref="D37:D39" si="4">SUM(B37:C37)</f>
        <v>13</v>
      </c>
      <c r="E37" s="14">
        <v>100</v>
      </c>
      <c r="G37" s="38">
        <f>J30-J27</f>
        <v>15</v>
      </c>
      <c r="H37" s="40">
        <f>J28-J27</f>
        <v>3.3333333333333339</v>
      </c>
      <c r="I37" s="40">
        <f>J29-J28</f>
        <v>5.6666666666666661</v>
      </c>
      <c r="J37" s="41">
        <f>J30-J29</f>
        <v>6</v>
      </c>
    </row>
    <row r="38" spans="1:11" ht="15" thickBot="1" x14ac:dyDescent="0.4">
      <c r="A38" s="17" t="s">
        <v>18</v>
      </c>
      <c r="B38" s="5">
        <v>21</v>
      </c>
      <c r="C38" s="5">
        <v>0</v>
      </c>
      <c r="D38" s="5">
        <f t="shared" si="4"/>
        <v>21</v>
      </c>
      <c r="E38" s="14">
        <v>100</v>
      </c>
      <c r="F38" s="42"/>
      <c r="G38" s="39"/>
      <c r="H38" s="43">
        <f>H37/$G$37</f>
        <v>0.22222222222222227</v>
      </c>
      <c r="I38" s="43">
        <f>I37/$G$37</f>
        <v>0.37777777777777771</v>
      </c>
      <c r="J38" s="52">
        <f>J37/$G$37</f>
        <v>0.4</v>
      </c>
    </row>
    <row r="39" spans="1:11" x14ac:dyDescent="0.35">
      <c r="A39" s="18" t="s">
        <v>19</v>
      </c>
      <c r="B39" s="5">
        <v>25</v>
      </c>
      <c r="C39" s="5">
        <v>0</v>
      </c>
      <c r="D39" s="5">
        <f t="shared" si="4"/>
        <v>25</v>
      </c>
      <c r="E39" s="14">
        <v>100</v>
      </c>
    </row>
    <row r="40" spans="1:11" ht="25.5" customHeight="1" x14ac:dyDescent="0.35">
      <c r="A40" s="51" t="s">
        <v>31</v>
      </c>
      <c r="B40" s="49"/>
      <c r="C40" s="49"/>
      <c r="D40" s="49"/>
      <c r="E40" s="50"/>
      <c r="G40" s="48"/>
      <c r="H40" s="48"/>
      <c r="I40" s="48"/>
      <c r="J40" s="48"/>
    </row>
    <row r="41" spans="1:11" x14ac:dyDescent="0.35">
      <c r="A41" s="53" t="s">
        <v>24</v>
      </c>
      <c r="B41" s="54"/>
      <c r="C41" s="54"/>
      <c r="D41" s="54"/>
      <c r="E41" s="55"/>
      <c r="G41" s="44"/>
      <c r="H41" s="44"/>
      <c r="I41" s="44"/>
      <c r="J41" s="44"/>
    </row>
    <row r="42" spans="1:11" ht="14.5" customHeight="1" x14ac:dyDescent="0.35">
      <c r="A42" s="15"/>
      <c r="B42" s="9" t="s">
        <v>20</v>
      </c>
      <c r="C42" s="9" t="s">
        <v>21</v>
      </c>
      <c r="D42" s="9" t="s">
        <v>23</v>
      </c>
      <c r="E42" s="16" t="s">
        <v>22</v>
      </c>
    </row>
    <row r="43" spans="1:11" x14ac:dyDescent="0.35">
      <c r="A43" s="17" t="s">
        <v>9</v>
      </c>
      <c r="B43" s="5">
        <v>7</v>
      </c>
      <c r="C43" s="5">
        <v>2</v>
      </c>
      <c r="D43" s="5">
        <f>SUM(B43:C43)</f>
        <v>9</v>
      </c>
      <c r="E43" s="14">
        <v>100</v>
      </c>
    </row>
    <row r="44" spans="1:11" ht="14.5" customHeight="1" x14ac:dyDescent="0.35">
      <c r="A44" s="18" t="s">
        <v>17</v>
      </c>
      <c r="B44" s="5">
        <v>9</v>
      </c>
      <c r="C44" s="5">
        <v>2</v>
      </c>
      <c r="D44" s="5">
        <f t="shared" ref="D44:D46" si="5">SUM(B44:C44)</f>
        <v>11</v>
      </c>
      <c r="E44" s="14">
        <v>100</v>
      </c>
    </row>
    <row r="45" spans="1:11" x14ac:dyDescent="0.35">
      <c r="A45" s="17" t="s">
        <v>18</v>
      </c>
      <c r="B45" s="5">
        <v>11</v>
      </c>
      <c r="C45" s="5">
        <v>2</v>
      </c>
      <c r="D45" s="5">
        <f>SUM(B45:C45)</f>
        <v>13</v>
      </c>
      <c r="E45" s="14">
        <v>100</v>
      </c>
      <c r="F45" s="42"/>
    </row>
    <row r="46" spans="1:11" ht="15" thickBot="1" x14ac:dyDescent="0.4">
      <c r="A46" s="19" t="s">
        <v>19</v>
      </c>
      <c r="B46" s="20">
        <v>22</v>
      </c>
      <c r="C46" s="20">
        <v>3</v>
      </c>
      <c r="D46" s="20">
        <f t="shared" si="5"/>
        <v>25</v>
      </c>
      <c r="E46" s="21">
        <v>100</v>
      </c>
    </row>
  </sheetData>
  <mergeCells count="10">
    <mergeCell ref="A1:F1"/>
    <mergeCell ref="H5:M7"/>
    <mergeCell ref="A15:F15"/>
    <mergeCell ref="A9:F9"/>
    <mergeCell ref="A21:F21"/>
    <mergeCell ref="A41:E41"/>
    <mergeCell ref="A34:E34"/>
    <mergeCell ref="A22:F22"/>
    <mergeCell ref="A23:F23"/>
    <mergeCell ref="A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B618-422C-45EC-B615-57FDB94F8081}">
  <dimension ref="A3:M40"/>
  <sheetViews>
    <sheetView showGridLines="0" tabSelected="1" topLeftCell="A5" zoomScale="80" zoomScaleNormal="80" workbookViewId="0">
      <selection activeCell="H12" sqref="H12"/>
    </sheetView>
  </sheetViews>
  <sheetFormatPr defaultRowHeight="14.5" x14ac:dyDescent="0.35"/>
  <cols>
    <col min="2" max="2" width="11.7265625" bestFit="1" customWidth="1"/>
    <col min="3" max="3" width="11.90625" bestFit="1" customWidth="1"/>
    <col min="4" max="4" width="11.81640625" bestFit="1" customWidth="1"/>
    <col min="5" max="5" width="14.90625" bestFit="1" customWidth="1"/>
    <col min="6" max="6" width="11.7265625" bestFit="1" customWidth="1"/>
    <col min="7" max="7" width="4.54296875" customWidth="1"/>
    <col min="8" max="8" width="16.08984375" customWidth="1"/>
    <col min="9" max="9" width="14.26953125" bestFit="1" customWidth="1"/>
    <col min="10" max="10" width="17.7265625" bestFit="1" customWidth="1"/>
    <col min="11" max="11" width="14.26953125" bestFit="1" customWidth="1"/>
    <col min="12" max="12" width="17.7265625" bestFit="1" customWidth="1"/>
    <col min="13" max="13" width="14.6328125" customWidth="1"/>
  </cols>
  <sheetData>
    <row r="3" spans="1:13" x14ac:dyDescent="0.3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 x14ac:dyDescent="0.35">
      <c r="A4" s="81"/>
      <c r="B4" s="81"/>
      <c r="C4" s="81"/>
      <c r="D4" s="81"/>
      <c r="E4" s="81"/>
      <c r="F4" s="81"/>
      <c r="G4" s="81"/>
      <c r="H4" s="81"/>
      <c r="I4" s="81"/>
      <c r="K4" s="81"/>
      <c r="L4" s="81"/>
      <c r="M4" s="81"/>
    </row>
    <row r="5" spans="1:13" ht="30" customHeight="1" x14ac:dyDescent="0.35">
      <c r="A5" s="82"/>
      <c r="B5" s="82"/>
      <c r="C5" s="82"/>
      <c r="D5" s="82"/>
      <c r="E5" s="82"/>
      <c r="F5" s="82"/>
      <c r="G5" s="81"/>
      <c r="M5" s="81"/>
    </row>
    <row r="6" spans="1:13" x14ac:dyDescent="0.35">
      <c r="A6" s="81"/>
      <c r="B6" s="81"/>
      <c r="C6" s="81"/>
      <c r="D6" s="81"/>
      <c r="E6" s="81"/>
      <c r="F6" s="81"/>
      <c r="G6" s="81"/>
    </row>
    <row r="7" spans="1:13" x14ac:dyDescent="0.35">
      <c r="G7" s="81"/>
    </row>
    <row r="8" spans="1:13" x14ac:dyDescent="0.35">
      <c r="G8" s="81"/>
    </row>
    <row r="9" spans="1:13" ht="15" thickBot="1" x14ac:dyDescent="0.4">
      <c r="G9" s="81"/>
    </row>
    <row r="10" spans="1:13" ht="16" customHeight="1" thickBot="1" x14ac:dyDescent="0.4">
      <c r="B10" s="86" t="s">
        <v>34</v>
      </c>
      <c r="C10" s="87"/>
      <c r="D10" s="87"/>
      <c r="E10" s="87"/>
      <c r="F10" s="88"/>
      <c r="G10" s="81"/>
      <c r="H10" s="81"/>
      <c r="I10" s="81"/>
      <c r="J10" s="81"/>
    </row>
    <row r="11" spans="1:13" ht="14.5" customHeight="1" thickBot="1" x14ac:dyDescent="0.4">
      <c r="A11" s="85"/>
      <c r="B11" s="92" t="s">
        <v>37</v>
      </c>
      <c r="C11" s="93" t="s">
        <v>20</v>
      </c>
      <c r="D11" s="92" t="s">
        <v>21</v>
      </c>
      <c r="E11" s="92" t="s">
        <v>23</v>
      </c>
      <c r="F11" s="92" t="s">
        <v>22</v>
      </c>
      <c r="G11" s="81"/>
      <c r="H11" s="81"/>
      <c r="I11" s="81" t="s">
        <v>43</v>
      </c>
      <c r="J11" s="81"/>
    </row>
    <row r="12" spans="1:13" ht="14.5" customHeight="1" x14ac:dyDescent="0.35">
      <c r="A12" s="94" t="s">
        <v>33</v>
      </c>
      <c r="B12" s="95" t="s">
        <v>9</v>
      </c>
      <c r="C12" s="96">
        <v>6</v>
      </c>
      <c r="D12" s="97">
        <v>3</v>
      </c>
      <c r="E12" s="97">
        <f>SUM(C12:D12)</f>
        <v>9</v>
      </c>
      <c r="F12" s="97">
        <v>100</v>
      </c>
      <c r="G12" s="81"/>
      <c r="I12" s="132" t="s">
        <v>38</v>
      </c>
      <c r="J12" s="133"/>
      <c r="K12" s="132" t="s">
        <v>40</v>
      </c>
      <c r="L12" s="133"/>
    </row>
    <row r="13" spans="1:13" x14ac:dyDescent="0.35">
      <c r="A13" s="94"/>
      <c r="B13" s="95" t="s">
        <v>17</v>
      </c>
      <c r="C13" s="96">
        <v>9</v>
      </c>
      <c r="D13" s="97">
        <v>4</v>
      </c>
      <c r="E13" s="97">
        <f t="shared" ref="E13:E15" si="0">SUM(C13:D13)</f>
        <v>13</v>
      </c>
      <c r="F13" s="97">
        <v>100</v>
      </c>
      <c r="G13" s="81"/>
      <c r="I13" s="134"/>
      <c r="J13" s="135"/>
      <c r="K13" s="136"/>
      <c r="L13" s="137"/>
    </row>
    <row r="14" spans="1:13" ht="16" customHeight="1" x14ac:dyDescent="0.35">
      <c r="A14" s="94"/>
      <c r="B14" s="95" t="s">
        <v>18</v>
      </c>
      <c r="C14" s="96">
        <v>16</v>
      </c>
      <c r="D14" s="97">
        <v>4</v>
      </c>
      <c r="E14" s="97">
        <f t="shared" si="0"/>
        <v>20</v>
      </c>
      <c r="F14" s="97">
        <v>100</v>
      </c>
      <c r="G14" s="81"/>
      <c r="I14" s="108" t="s">
        <v>37</v>
      </c>
      <c r="J14" s="84" t="s">
        <v>23</v>
      </c>
      <c r="K14" s="108" t="s">
        <v>37</v>
      </c>
      <c r="L14" s="84" t="s">
        <v>23</v>
      </c>
    </row>
    <row r="15" spans="1:13" ht="15.5" x14ac:dyDescent="0.35">
      <c r="A15" s="94"/>
      <c r="B15" s="101" t="s">
        <v>19</v>
      </c>
      <c r="C15" s="102">
        <v>18</v>
      </c>
      <c r="D15" s="103">
        <v>4</v>
      </c>
      <c r="E15" s="103">
        <f t="shared" si="0"/>
        <v>22</v>
      </c>
      <c r="F15" s="103">
        <v>100</v>
      </c>
      <c r="G15" s="81"/>
      <c r="I15" s="89" t="s">
        <v>17</v>
      </c>
      <c r="J15" s="90">
        <v>3.3</v>
      </c>
      <c r="K15" s="109" t="s">
        <v>17</v>
      </c>
      <c r="L15" s="91">
        <v>3.3</v>
      </c>
    </row>
    <row r="16" spans="1:13" ht="15.5" x14ac:dyDescent="0.35">
      <c r="A16" s="104" t="s">
        <v>35</v>
      </c>
      <c r="B16" s="105" t="s">
        <v>9</v>
      </c>
      <c r="C16" s="106">
        <v>9</v>
      </c>
      <c r="D16" s="107">
        <v>0</v>
      </c>
      <c r="E16" s="107">
        <f>SUM(C16:D16)</f>
        <v>9</v>
      </c>
      <c r="F16" s="107">
        <v>100</v>
      </c>
      <c r="G16" s="81"/>
      <c r="I16" s="89" t="s">
        <v>18</v>
      </c>
      <c r="J16" s="90">
        <v>9</v>
      </c>
      <c r="K16" s="109" t="s">
        <v>18</v>
      </c>
      <c r="L16" s="91">
        <v>5.3</v>
      </c>
    </row>
    <row r="17" spans="1:13" ht="16" thickBot="1" x14ac:dyDescent="0.4">
      <c r="A17" s="104"/>
      <c r="B17" s="95" t="s">
        <v>17</v>
      </c>
      <c r="C17" s="96">
        <v>13</v>
      </c>
      <c r="D17" s="97">
        <v>0</v>
      </c>
      <c r="E17" s="97">
        <f t="shared" ref="E17:E19" si="1">SUM(C17:D17)</f>
        <v>13</v>
      </c>
      <c r="F17" s="97">
        <v>100</v>
      </c>
      <c r="G17" s="81"/>
      <c r="I17" s="98" t="s">
        <v>19</v>
      </c>
      <c r="J17" s="99">
        <v>15</v>
      </c>
      <c r="K17" s="110" t="s">
        <v>19</v>
      </c>
      <c r="L17" s="100">
        <v>6.3</v>
      </c>
    </row>
    <row r="18" spans="1:13" ht="16" customHeight="1" thickBot="1" x14ac:dyDescent="0.4">
      <c r="A18" s="104"/>
      <c r="B18" s="95" t="s">
        <v>18</v>
      </c>
      <c r="C18" s="96">
        <v>21</v>
      </c>
      <c r="D18" s="97">
        <v>0</v>
      </c>
      <c r="E18" s="97">
        <f t="shared" si="1"/>
        <v>21</v>
      </c>
      <c r="F18" s="97">
        <v>100</v>
      </c>
      <c r="G18" s="81"/>
      <c r="H18" s="81"/>
      <c r="I18" s="81"/>
      <c r="J18" s="81"/>
      <c r="K18" s="81"/>
      <c r="L18" s="81"/>
      <c r="M18" s="81"/>
    </row>
    <row r="19" spans="1:13" ht="18" x14ac:dyDescent="0.4">
      <c r="A19" s="104"/>
      <c r="B19" s="101" t="s">
        <v>19</v>
      </c>
      <c r="C19" s="102">
        <v>25</v>
      </c>
      <c r="D19" s="103">
        <v>0</v>
      </c>
      <c r="E19" s="103">
        <f t="shared" si="1"/>
        <v>25</v>
      </c>
      <c r="F19" s="103">
        <v>100</v>
      </c>
      <c r="G19" s="81"/>
      <c r="H19" s="119" t="s">
        <v>41</v>
      </c>
      <c r="I19" s="120"/>
      <c r="J19" s="120"/>
      <c r="K19" s="121" t="s">
        <v>42</v>
      </c>
      <c r="L19" s="121"/>
      <c r="M19" s="122"/>
    </row>
    <row r="20" spans="1:13" ht="15.5" x14ac:dyDescent="0.35">
      <c r="A20" s="111" t="s">
        <v>36</v>
      </c>
      <c r="B20" s="105" t="s">
        <v>9</v>
      </c>
      <c r="C20" s="106">
        <v>7</v>
      </c>
      <c r="D20" s="107">
        <v>2</v>
      </c>
      <c r="E20" s="107">
        <f>SUM(C20:D20)</f>
        <v>9</v>
      </c>
      <c r="F20" s="107">
        <v>100</v>
      </c>
      <c r="G20" s="81"/>
      <c r="H20" s="108" t="s">
        <v>37</v>
      </c>
      <c r="I20" s="118" t="s">
        <v>39</v>
      </c>
      <c r="J20" s="118"/>
      <c r="K20" s="83" t="s">
        <v>37</v>
      </c>
      <c r="L20" s="118" t="s">
        <v>39</v>
      </c>
      <c r="M20" s="123"/>
    </row>
    <row r="21" spans="1:13" ht="15.5" customHeight="1" x14ac:dyDescent="0.35">
      <c r="A21" s="111"/>
      <c r="B21" s="95" t="s">
        <v>17</v>
      </c>
      <c r="C21" s="96">
        <v>9</v>
      </c>
      <c r="D21" s="97">
        <v>2</v>
      </c>
      <c r="E21" s="97">
        <f t="shared" ref="E21" si="2">SUM(C21:D21)</f>
        <v>11</v>
      </c>
      <c r="F21" s="97">
        <v>100</v>
      </c>
      <c r="G21" s="81"/>
      <c r="H21" s="112" t="s">
        <v>17</v>
      </c>
      <c r="I21" s="113">
        <v>0.15</v>
      </c>
      <c r="J21" s="125"/>
      <c r="K21" s="114" t="s">
        <v>17</v>
      </c>
      <c r="L21" s="113">
        <v>0.06</v>
      </c>
      <c r="M21" s="129"/>
    </row>
    <row r="22" spans="1:13" ht="14.5" customHeight="1" x14ac:dyDescent="0.35">
      <c r="A22" s="111"/>
      <c r="B22" s="95" t="s">
        <v>18</v>
      </c>
      <c r="C22" s="96">
        <v>11</v>
      </c>
      <c r="D22" s="97">
        <v>2</v>
      </c>
      <c r="E22" s="97">
        <f>SUM(C22:D22)</f>
        <v>13</v>
      </c>
      <c r="F22" s="97">
        <v>100</v>
      </c>
      <c r="G22" s="81"/>
      <c r="H22" s="112" t="s">
        <v>18</v>
      </c>
      <c r="I22" s="115"/>
      <c r="J22" s="126"/>
      <c r="K22" s="114" t="s">
        <v>18</v>
      </c>
      <c r="L22" s="115"/>
      <c r="M22" s="130"/>
    </row>
    <row r="23" spans="1:13" ht="15" customHeight="1" thickBot="1" x14ac:dyDescent="0.4">
      <c r="A23" s="111"/>
      <c r="B23" s="101" t="s">
        <v>19</v>
      </c>
      <c r="C23" s="102">
        <v>22</v>
      </c>
      <c r="D23" s="103">
        <v>3</v>
      </c>
      <c r="E23" s="103">
        <f t="shared" ref="E23" si="3">SUM(C23:D23)</f>
        <v>25</v>
      </c>
      <c r="F23" s="103">
        <v>100</v>
      </c>
      <c r="G23" s="81"/>
      <c r="H23" s="116" t="s">
        <v>19</v>
      </c>
      <c r="I23" s="127"/>
      <c r="J23" s="128"/>
      <c r="K23" s="117" t="s">
        <v>19</v>
      </c>
      <c r="L23" s="127"/>
      <c r="M23" s="131"/>
    </row>
    <row r="24" spans="1:13" x14ac:dyDescent="0.35">
      <c r="A24" s="81"/>
      <c r="B24" s="85"/>
      <c r="H24" s="81"/>
      <c r="I24" s="81"/>
      <c r="J24" s="81"/>
      <c r="K24" s="81"/>
      <c r="L24" s="81"/>
      <c r="M24" s="81"/>
    </row>
    <row r="25" spans="1:13" x14ac:dyDescent="0.35">
      <c r="A25" s="81"/>
      <c r="J25" s="81"/>
      <c r="K25" s="81"/>
      <c r="L25" s="81"/>
      <c r="M25" s="81"/>
    </row>
    <row r="32" spans="1:13" ht="16" customHeight="1" x14ac:dyDescent="0.35"/>
    <row r="36" ht="16" customHeight="1" x14ac:dyDescent="0.35"/>
    <row r="40" ht="16" customHeight="1" x14ac:dyDescent="0.35"/>
  </sheetData>
  <mergeCells count="12">
    <mergeCell ref="L21:M23"/>
    <mergeCell ref="I21:J23"/>
    <mergeCell ref="K12:L13"/>
    <mergeCell ref="I12:J13"/>
    <mergeCell ref="B10:F10"/>
    <mergeCell ref="A12:A15"/>
    <mergeCell ref="A16:A19"/>
    <mergeCell ref="A20:A23"/>
    <mergeCell ref="L20:M20"/>
    <mergeCell ref="I20:J20"/>
    <mergeCell ref="H19:J19"/>
    <mergeCell ref="K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Rajkumar</dc:creator>
  <cp:lastModifiedBy>Thrisha Rajkumar</cp:lastModifiedBy>
  <dcterms:created xsi:type="dcterms:W3CDTF">2024-02-23T08:43:18Z</dcterms:created>
  <dcterms:modified xsi:type="dcterms:W3CDTF">2024-04-01T11:04:02Z</dcterms:modified>
</cp:coreProperties>
</file>