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<sst xmlns="http://schemas.openxmlformats.org/spreadsheetml/2006/main" count="74" uniqueCount="61">
  <si>
    <t>Outside energy inputs</t>
  </si>
  <si>
    <t>Process energy uses</t>
  </si>
  <si>
    <t>Non-Process energy</t>
  </si>
  <si>
    <t>GHG emission baseline</t>
  </si>
  <si>
    <t>GHG emission, prospective</t>
  </si>
  <si>
    <t>Average GHG emissions</t>
  </si>
  <si>
    <t>GHG intensity per job</t>
  </si>
  <si>
    <t>Category Name</t>
  </si>
  <si>
    <t>NAICS code</t>
  </si>
  <si>
    <t>total employment</t>
  </si>
  <si>
    <t>median wage</t>
  </si>
  <si>
    <t>Outside electricity</t>
  </si>
  <si>
    <t>Outside fuel</t>
  </si>
  <si>
    <t>Outside steam</t>
  </si>
  <si>
    <t>Onsite losses</t>
  </si>
  <si>
    <t>Process heating</t>
  </si>
  <si>
    <t>Process cooling</t>
  </si>
  <si>
    <t>Mechanical</t>
  </si>
  <si>
    <t>Electrochemical</t>
  </si>
  <si>
    <t>Other</t>
  </si>
  <si>
    <t>Facility HVAC</t>
  </si>
  <si>
    <t>Lighting</t>
  </si>
  <si>
    <t>Facility transport</t>
  </si>
  <si>
    <t>Electricity</t>
  </si>
  <si>
    <t>Fuel</t>
  </si>
  <si>
    <t>Process</t>
  </si>
  <si>
    <t>Total</t>
  </si>
  <si>
    <t>CA electricity</t>
  </si>
  <si>
    <t>full electrification, CA GHG intensity</t>
  </si>
  <si>
    <t>Number of US business entities</t>
  </si>
  <si>
    <t>baseline</t>
  </si>
  <si>
    <t>full electrification</t>
  </si>
  <si>
    <t>Semiconductors and related devices</t>
  </si>
  <si>
    <t>Machinery</t>
  </si>
  <si>
    <t>Cement</t>
  </si>
  <si>
    <t>Computers, electronics, electrical equipment</t>
  </si>
  <si>
    <t>334, 335</t>
  </si>
  <si>
    <t>Fabricated metals</t>
  </si>
  <si>
    <t>Plastics and rubber products</t>
  </si>
  <si>
    <t>Transportation equipment</t>
  </si>
  <si>
    <t>Aerospace products and parts</t>
  </si>
  <si>
    <t>CA electricity GHG intensity vs 2024 US av</t>
  </si>
  <si>
    <t>CA electricity GHG intensity vs 2018 US av</t>
  </si>
  <si>
    <t>GHG loads for different job types</t>
  </si>
  <si>
    <t>Emissions intensity per job</t>
  </si>
  <si>
    <t>Industry category</t>
  </si>
  <si>
    <t>National ave (tonnes CO2/yr)</t>
  </si>
  <si>
    <t>CA electricity (tonnes CO2/yr)</t>
  </si>
  <si>
    <t>Component manufacturing</t>
  </si>
  <si>
    <t>Average of rows 7-13</t>
  </si>
  <si>
    <t>Materials manufacturing</t>
  </si>
  <si>
    <t>Average of rows 15-19</t>
  </si>
  <si>
    <t>Iron and steel</t>
  </si>
  <si>
    <t>Alumina and aluminum</t>
  </si>
  <si>
    <t>Foundries</t>
  </si>
  <si>
    <t>chemicals</t>
  </si>
  <si>
    <t>Other manufacturing</t>
  </si>
  <si>
    <t>food and beverage</t>
  </si>
  <si>
    <t>textiles</t>
  </si>
  <si>
    <t>Logistics</t>
  </si>
  <si>
    <t>Office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</si>
</sst>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2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3" max="5" width="16.5"/>
    <col customWidth="1" min="6" max="6" width="20.75"/>
    <col customWidth="1" min="8" max="8" width="14.63"/>
    <col customWidth="1" min="10" max="10" width="17.0"/>
    <col customWidth="1" min="15" max="15" width="9.25"/>
    <col customWidth="1" min="16" max="16" width="13.5"/>
    <col customWidth="1" min="23" max="23" width="27.75"/>
  </cols>
  <sheetData>
    <row r="1">
      <c r="A1" s="1"/>
      <c r="B1" s="1"/>
      <c r="C1" s="2"/>
      <c r="D1" s="2"/>
      <c r="E1" s="2" t="s">
        <v>0</v>
      </c>
      <c r="H1" s="1"/>
      <c r="I1" s="2" t="s">
        <v>1</v>
      </c>
      <c r="N1" s="2" t="s">
        <v>2</v>
      </c>
      <c r="R1" s="2" t="s">
        <v>3</v>
      </c>
      <c r="V1" s="2" t="s">
        <v>4</v>
      </c>
      <c r="Y1" s="2" t="s">
        <v>5</v>
      </c>
      <c r="AB1" s="2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19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27</v>
      </c>
      <c r="AA2" s="1" t="s">
        <v>31</v>
      </c>
      <c r="AB2" s="1" t="s">
        <v>30</v>
      </c>
      <c r="AC2" s="1" t="s">
        <v>27</v>
      </c>
      <c r="AD2" s="1" t="s">
        <v>31</v>
      </c>
    </row>
    <row r="3">
      <c r="A3" s="1" t="s">
        <v>32</v>
      </c>
      <c r="B3" s="1">
        <v>334413.0</v>
      </c>
      <c r="C3" s="1">
        <v>392080.0</v>
      </c>
      <c r="D3" s="1">
        <v>31.01</v>
      </c>
      <c r="E3" s="1">
        <v>40.0</v>
      </c>
      <c r="F3" s="1">
        <v>14.0</v>
      </c>
      <c r="G3" s="1">
        <v>0.0</v>
      </c>
      <c r="H3" s="1">
        <v>2.0</v>
      </c>
      <c r="I3" s="1">
        <v>7.0</v>
      </c>
      <c r="J3" s="1">
        <v>6.0</v>
      </c>
      <c r="K3" s="1">
        <v>8.0</v>
      </c>
      <c r="L3" s="1">
        <v>1.0</v>
      </c>
      <c r="M3" s="1">
        <v>7.0</v>
      </c>
      <c r="N3" s="1">
        <v>16.0</v>
      </c>
      <c r="O3" s="1">
        <v>2.0</v>
      </c>
      <c r="P3" s="1">
        <v>0.0</v>
      </c>
      <c r="Q3" s="1">
        <v>3.0</v>
      </c>
      <c r="R3" s="1">
        <v>5.3</v>
      </c>
      <c r="S3" s="1">
        <f t="shared" ref="S3:S10" si="2">U3-T3-R3</f>
        <v>0.8</v>
      </c>
      <c r="T3" s="1">
        <v>0.0</v>
      </c>
      <c r="U3" s="1">
        <v>6.1</v>
      </c>
      <c r="V3" s="3">
        <f t="shared" ref="V3:V10" si="3">U3+($B$18-1)*R3</f>
        <v>3.435523885</v>
      </c>
      <c r="X3" s="1">
        <v>4088.0</v>
      </c>
      <c r="Y3" s="3">
        <f t="shared" ref="Y3:Y10" si="4">U3/X3</f>
        <v>0.001492172211</v>
      </c>
      <c r="Z3" s="3">
        <f t="shared" ref="Z3:Z10" si="5">V3/X3</f>
        <v>0.0008403923397</v>
      </c>
      <c r="AB3" s="3">
        <f t="shared" ref="AB3:AC3" si="1">U3/$C3</f>
        <v>0.00001555804938</v>
      </c>
      <c r="AC3" s="3">
        <f t="shared" si="1"/>
        <v>0.000008762303318</v>
      </c>
    </row>
    <row r="4">
      <c r="A4" s="1" t="s">
        <v>33</v>
      </c>
      <c r="B4" s="1">
        <v>333.0</v>
      </c>
      <c r="C4" s="1">
        <v>1122230.0</v>
      </c>
      <c r="D4" s="1">
        <v>26.43</v>
      </c>
      <c r="E4" s="1">
        <v>80.0</v>
      </c>
      <c r="F4" s="1">
        <v>65.0</v>
      </c>
      <c r="G4" s="1">
        <v>0.0</v>
      </c>
      <c r="H4" s="1">
        <v>4.0</v>
      </c>
      <c r="I4" s="1">
        <v>26.0</v>
      </c>
      <c r="J4" s="1">
        <v>3.0</v>
      </c>
      <c r="K4" s="1">
        <v>48.0</v>
      </c>
      <c r="L4" s="1">
        <v>1.0</v>
      </c>
      <c r="M4" s="1">
        <v>4.0</v>
      </c>
      <c r="N4" s="1">
        <v>43.0</v>
      </c>
      <c r="O4" s="1">
        <v>10.0</v>
      </c>
      <c r="P4" s="1">
        <v>3.0</v>
      </c>
      <c r="Q4" s="1">
        <v>4.0</v>
      </c>
      <c r="R4" s="1">
        <v>10.6</v>
      </c>
      <c r="S4" s="1">
        <f t="shared" si="2"/>
        <v>3.6</v>
      </c>
      <c r="T4" s="1">
        <v>0.0</v>
      </c>
      <c r="U4" s="1">
        <v>14.2</v>
      </c>
      <c r="V4" s="3">
        <f t="shared" si="3"/>
        <v>8.87104777</v>
      </c>
      <c r="X4" s="3">
        <f>9610+6573+7658+4561+9968+2238+16764</f>
        <v>57372</v>
      </c>
      <c r="Y4" s="3">
        <f t="shared" si="4"/>
        <v>0.0002475074949</v>
      </c>
      <c r="Z4" s="3">
        <f t="shared" si="5"/>
        <v>0.0001546232965</v>
      </c>
      <c r="AB4" s="3">
        <f t="shared" ref="AB4:AC4" si="6">U4/$C4</f>
        <v>0.00001265337765</v>
      </c>
      <c r="AC4" s="3">
        <f t="shared" si="6"/>
        <v>0.000007904839266</v>
      </c>
    </row>
    <row r="5">
      <c r="A5" s="1" t="s">
        <v>34</v>
      </c>
      <c r="B5" s="1">
        <v>327310.0</v>
      </c>
      <c r="C5" s="1">
        <v>13000.0</v>
      </c>
      <c r="D5" s="1"/>
      <c r="E5" s="1">
        <v>39.0</v>
      </c>
      <c r="F5" s="1">
        <v>257.0</v>
      </c>
      <c r="G5" s="1">
        <v>0.0</v>
      </c>
      <c r="H5" s="1">
        <v>0.0</v>
      </c>
      <c r="I5" s="1">
        <v>222.0</v>
      </c>
      <c r="J5" s="1">
        <v>8.0</v>
      </c>
      <c r="K5" s="1">
        <v>62.0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0.0</v>
      </c>
      <c r="R5" s="1">
        <v>5.2</v>
      </c>
      <c r="S5" s="1">
        <f t="shared" si="2"/>
        <v>21.6</v>
      </c>
      <c r="T5" s="1">
        <v>39.0</v>
      </c>
      <c r="U5" s="1">
        <v>65.8</v>
      </c>
      <c r="V5" s="3">
        <f t="shared" si="3"/>
        <v>63.18579702</v>
      </c>
      <c r="X5" s="1">
        <v>517.0</v>
      </c>
      <c r="Y5" s="3">
        <f t="shared" si="4"/>
        <v>0.1272727273</v>
      </c>
      <c r="Z5" s="3">
        <f t="shared" si="5"/>
        <v>0.1222162418</v>
      </c>
      <c r="AB5" s="3">
        <f t="shared" ref="AB5:AC5" si="7">U5/$C5</f>
        <v>0.005061538462</v>
      </c>
      <c r="AC5" s="3">
        <f t="shared" si="7"/>
        <v>0.004860445925</v>
      </c>
    </row>
    <row r="6">
      <c r="A6" s="1" t="s">
        <v>35</v>
      </c>
      <c r="B6" s="1" t="s">
        <v>36</v>
      </c>
      <c r="C6" s="1">
        <f>1092090+409200</f>
        <v>1501290</v>
      </c>
      <c r="D6" s="4">
        <f>(1092090*38.7+409200*23.81)/C6</f>
        <v>34.64149831</v>
      </c>
      <c r="E6" s="1">
        <v>114.0</v>
      </c>
      <c r="F6" s="1">
        <v>69.0</v>
      </c>
      <c r="G6" s="1">
        <v>1.0</v>
      </c>
      <c r="H6" s="1">
        <v>7.0</v>
      </c>
      <c r="I6" s="1">
        <v>37.0</v>
      </c>
      <c r="J6" s="1">
        <v>15.0</v>
      </c>
      <c r="K6" s="1">
        <v>30.0</v>
      </c>
      <c r="L6" s="1">
        <v>2.0</v>
      </c>
      <c r="M6" s="1">
        <v>13.0</v>
      </c>
      <c r="N6" s="1">
        <v>60.0</v>
      </c>
      <c r="O6" s="1">
        <v>10.0</v>
      </c>
      <c r="P6" s="1">
        <v>1.0</v>
      </c>
      <c r="Q6" s="1">
        <v>8.0</v>
      </c>
      <c r="R6" s="1">
        <v>15.2</v>
      </c>
      <c r="S6" s="1">
        <f t="shared" si="2"/>
        <v>3.7</v>
      </c>
      <c r="T6" s="1">
        <v>5.4</v>
      </c>
      <c r="U6" s="1">
        <v>24.3</v>
      </c>
      <c r="V6" s="3">
        <f t="shared" si="3"/>
        <v>16.65848359</v>
      </c>
      <c r="X6" s="3">
        <f>5578+5676+2034+9836+18029+2417+3714+1724+4910+6565</f>
        <v>60483</v>
      </c>
      <c r="Y6" s="3">
        <f t="shared" si="4"/>
        <v>0.0004017657854</v>
      </c>
      <c r="Z6" s="3">
        <f t="shared" si="5"/>
        <v>0.0002754242282</v>
      </c>
      <c r="AB6" s="3">
        <f t="shared" ref="AB6:AC6" si="8">U6/$C6</f>
        <v>0.00001618607997</v>
      </c>
      <c r="AC6" s="3">
        <f t="shared" si="8"/>
        <v>0.00001109611307</v>
      </c>
    </row>
    <row r="7">
      <c r="A7" s="1" t="s">
        <v>37</v>
      </c>
      <c r="B7" s="1">
        <v>332.0</v>
      </c>
      <c r="C7" s="1">
        <v>1439340.0</v>
      </c>
      <c r="D7" s="1">
        <v>23.3</v>
      </c>
      <c r="E7" s="1">
        <v>124.0</v>
      </c>
      <c r="F7" s="1">
        <v>129.0</v>
      </c>
      <c r="G7" s="1">
        <v>1.0</v>
      </c>
      <c r="H7" s="1">
        <v>6.0</v>
      </c>
      <c r="I7" s="1">
        <v>96.0</v>
      </c>
      <c r="J7" s="1">
        <v>5.0</v>
      </c>
      <c r="K7" s="1">
        <v>55.0</v>
      </c>
      <c r="L7" s="1">
        <v>6.0</v>
      </c>
      <c r="M7" s="1">
        <v>6.0</v>
      </c>
      <c r="N7" s="1">
        <v>55.0</v>
      </c>
      <c r="O7" s="1">
        <v>14.0</v>
      </c>
      <c r="P7" s="1">
        <v>4.0</v>
      </c>
      <c r="Q7" s="1">
        <v>5.0</v>
      </c>
      <c r="R7" s="1">
        <v>16.5</v>
      </c>
      <c r="S7" s="1">
        <f t="shared" si="2"/>
        <v>7</v>
      </c>
      <c r="T7" s="1">
        <v>0.0</v>
      </c>
      <c r="U7" s="1">
        <v>23.5</v>
      </c>
      <c r="V7" s="3">
        <f t="shared" si="3"/>
        <v>15.20493285</v>
      </c>
      <c r="X7" s="3">
        <f>3979+2947+22619+1381+1868+2209+21943+8394+9534</f>
        <v>74874</v>
      </c>
      <c r="Y7" s="3">
        <f t="shared" si="4"/>
        <v>0.0003138606192</v>
      </c>
      <c r="Z7" s="3">
        <f t="shared" si="5"/>
        <v>0.0002030736016</v>
      </c>
      <c r="AB7" s="3">
        <f t="shared" ref="AB7:AC7" si="9">U7/$C7</f>
        <v>0.00001632692762</v>
      </c>
      <c r="AC7" s="3">
        <f t="shared" si="9"/>
        <v>0.0000105638229</v>
      </c>
    </row>
    <row r="8">
      <c r="A8" s="1" t="s">
        <v>38</v>
      </c>
      <c r="B8" s="1">
        <v>326.0</v>
      </c>
      <c r="C8" s="5">
        <v>741050.0</v>
      </c>
      <c r="D8" s="1">
        <v>21.79</v>
      </c>
      <c r="E8" s="1">
        <v>168.0</v>
      </c>
      <c r="F8" s="1">
        <v>88.0</v>
      </c>
      <c r="G8" s="1">
        <v>0.0</v>
      </c>
      <c r="H8" s="1">
        <v>11.0</v>
      </c>
      <c r="I8" s="1">
        <v>64.0</v>
      </c>
      <c r="J8" s="1">
        <v>14.0</v>
      </c>
      <c r="K8" s="1">
        <v>89.0</v>
      </c>
      <c r="L8" s="1">
        <v>2.0</v>
      </c>
      <c r="M8" s="1">
        <v>8.0</v>
      </c>
      <c r="N8" s="1">
        <v>42.0</v>
      </c>
      <c r="O8" s="1">
        <v>13.0</v>
      </c>
      <c r="P8" s="1">
        <v>4.0</v>
      </c>
      <c r="Q8" s="1">
        <v>8.0</v>
      </c>
      <c r="R8" s="1">
        <v>22.3</v>
      </c>
      <c r="S8" s="1">
        <f t="shared" si="2"/>
        <v>4.8</v>
      </c>
      <c r="T8" s="1">
        <v>0.0</v>
      </c>
      <c r="U8" s="1">
        <v>27.1</v>
      </c>
      <c r="V8" s="3">
        <f t="shared" si="3"/>
        <v>15.88909106</v>
      </c>
      <c r="X8" s="3">
        <f>14366+3071</f>
        <v>17437</v>
      </c>
      <c r="Y8" s="3">
        <f t="shared" si="4"/>
        <v>0.001554166428</v>
      </c>
      <c r="Z8" s="3">
        <f t="shared" si="5"/>
        <v>0.0009112284832</v>
      </c>
      <c r="AB8" s="3">
        <f t="shared" ref="AB8:AC8" si="10">U8/$C8</f>
        <v>0.00003656973214</v>
      </c>
      <c r="AC8" s="3">
        <f t="shared" si="10"/>
        <v>0.00002144132118</v>
      </c>
    </row>
    <row r="9">
      <c r="A9" s="1" t="s">
        <v>39</v>
      </c>
      <c r="B9" s="1">
        <v>336.0</v>
      </c>
      <c r="C9" s="1">
        <v>1736610.0</v>
      </c>
      <c r="D9" s="1">
        <v>29.03</v>
      </c>
      <c r="E9" s="1">
        <v>172.0</v>
      </c>
      <c r="F9" s="1">
        <v>172.0</v>
      </c>
      <c r="G9" s="1">
        <v>1.0</v>
      </c>
      <c r="H9" s="1">
        <v>13.0</v>
      </c>
      <c r="I9" s="1">
        <v>85.0</v>
      </c>
      <c r="J9" s="1">
        <v>16.0</v>
      </c>
      <c r="K9" s="1">
        <v>81.0</v>
      </c>
      <c r="L9" s="1">
        <v>1.0</v>
      </c>
      <c r="M9" s="1">
        <v>12.0</v>
      </c>
      <c r="N9" s="1">
        <v>100.0</v>
      </c>
      <c r="O9" s="1">
        <v>20.0</v>
      </c>
      <c r="P9" s="1">
        <v>6.0</v>
      </c>
      <c r="Q9" s="1">
        <v>10.0</v>
      </c>
      <c r="R9" s="1">
        <v>22.9</v>
      </c>
      <c r="S9" s="1">
        <f t="shared" si="2"/>
        <v>9.4</v>
      </c>
      <c r="T9" s="1">
        <v>0.0</v>
      </c>
      <c r="U9" s="1">
        <v>32.3</v>
      </c>
      <c r="V9" s="3">
        <f t="shared" si="3"/>
        <v>20.78745226</v>
      </c>
      <c r="X9" s="3">
        <f>2055+2797+9072+7417+815+3808+2865</f>
        <v>28829</v>
      </c>
      <c r="Y9" s="3">
        <f t="shared" si="4"/>
        <v>0.001120399598</v>
      </c>
      <c r="Z9" s="3">
        <f t="shared" si="5"/>
        <v>0.0007210604689</v>
      </c>
      <c r="AB9" s="3">
        <f t="shared" ref="AB9:AC9" si="11">U9/$C9</f>
        <v>0.00001859945526</v>
      </c>
      <c r="AC9" s="3">
        <f t="shared" si="11"/>
        <v>0.00001197013276</v>
      </c>
    </row>
    <row r="10">
      <c r="A10" s="1" t="s">
        <v>40</v>
      </c>
      <c r="B10" s="1">
        <v>3364.0</v>
      </c>
      <c r="C10" s="1">
        <v>509480.0</v>
      </c>
      <c r="D10" s="1">
        <v>41.82</v>
      </c>
      <c r="E10" s="1">
        <v>33.0</v>
      </c>
      <c r="F10" s="1">
        <v>31.0</v>
      </c>
      <c r="G10" s="1">
        <v>0.0</v>
      </c>
      <c r="H10" s="1">
        <v>6.0</v>
      </c>
      <c r="I10" s="1">
        <v>11.0</v>
      </c>
      <c r="J10" s="1">
        <v>4.0</v>
      </c>
      <c r="K10" s="1">
        <v>9.0</v>
      </c>
      <c r="L10" s="1">
        <v>0.0</v>
      </c>
      <c r="M10" s="1">
        <v>3.0</v>
      </c>
      <c r="N10" s="1">
        <v>22.0</v>
      </c>
      <c r="O10" s="1">
        <v>5.0</v>
      </c>
      <c r="P10" s="1">
        <v>0.0</v>
      </c>
      <c r="Q10" s="1">
        <v>3.0</v>
      </c>
      <c r="R10" s="1">
        <v>4.4</v>
      </c>
      <c r="S10" s="1">
        <f t="shared" si="2"/>
        <v>1.7</v>
      </c>
      <c r="T10" s="1">
        <v>0.0</v>
      </c>
      <c r="U10" s="1">
        <v>6.1</v>
      </c>
      <c r="V10" s="3">
        <f t="shared" si="3"/>
        <v>3.887982093</v>
      </c>
      <c r="X10" s="1">
        <v>7417.0</v>
      </c>
      <c r="Y10" s="3">
        <f t="shared" si="4"/>
        <v>0.0008224349467</v>
      </c>
      <c r="Z10" s="3">
        <f t="shared" si="5"/>
        <v>0.0005241987452</v>
      </c>
      <c r="AB10" s="3">
        <f t="shared" ref="AB10:AC10" si="12">U10/$C10</f>
        <v>0.00001197299207</v>
      </c>
      <c r="AC10" s="3">
        <f t="shared" si="12"/>
        <v>0.000007631275208</v>
      </c>
    </row>
    <row r="17">
      <c r="A17" s="1" t="s">
        <v>41</v>
      </c>
      <c r="B17" s="1">
        <v>0.6035054809</v>
      </c>
    </row>
    <row r="18">
      <c r="A18" s="1" t="s">
        <v>42</v>
      </c>
      <c r="B18" s="1">
        <v>0.4972686575</v>
      </c>
    </row>
  </sheetData>
  <mergeCells count="7">
    <mergeCell ref="E1:G1"/>
    <mergeCell ref="I1:M1"/>
    <mergeCell ref="N1:Q1"/>
    <mergeCell ref="R1:U1"/>
    <mergeCell ref="V1:W1"/>
    <mergeCell ref="Y1:AA1"/>
    <mergeCell ref="AB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25"/>
    <col customWidth="1" min="3" max="3" width="19.0"/>
  </cols>
  <sheetData>
    <row r="1">
      <c r="A1" s="1" t="s">
        <v>43</v>
      </c>
    </row>
    <row r="3">
      <c r="A3" s="6" t="s">
        <v>44</v>
      </c>
      <c r="C3" s="7"/>
    </row>
    <row r="4">
      <c r="A4" s="7"/>
      <c r="B4" s="7"/>
      <c r="C4" s="7"/>
    </row>
    <row r="5">
      <c r="A5" s="8" t="s">
        <v>45</v>
      </c>
      <c r="B5" s="9" t="s">
        <v>46</v>
      </c>
      <c r="C5" s="10" t="s">
        <v>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48</v>
      </c>
      <c r="B6" s="13">
        <v>18.3</v>
      </c>
      <c r="C6" s="13">
        <v>11.3</v>
      </c>
      <c r="D6" s="1" t="s">
        <v>49</v>
      </c>
    </row>
    <row r="7">
      <c r="A7" s="14" t="s">
        <v>32</v>
      </c>
      <c r="B7" s="15">
        <v>15.6</v>
      </c>
      <c r="C7" s="15">
        <v>8.8</v>
      </c>
    </row>
    <row r="8">
      <c r="A8" s="14" t="s">
        <v>33</v>
      </c>
      <c r="B8" s="15">
        <v>12.7</v>
      </c>
      <c r="C8" s="15">
        <v>7.9</v>
      </c>
    </row>
    <row r="9">
      <c r="A9" s="14" t="s">
        <v>35</v>
      </c>
      <c r="B9" s="15">
        <v>16.2</v>
      </c>
      <c r="C9" s="15">
        <v>11.1</v>
      </c>
    </row>
    <row r="10">
      <c r="A10" s="14" t="s">
        <v>37</v>
      </c>
      <c r="B10" s="15">
        <v>16.3</v>
      </c>
      <c r="C10" s="15">
        <v>10.6</v>
      </c>
    </row>
    <row r="11">
      <c r="A11" s="14" t="s">
        <v>39</v>
      </c>
      <c r="B11" s="15">
        <v>18.6</v>
      </c>
      <c r="C11" s="15">
        <v>12.0</v>
      </c>
    </row>
    <row r="12">
      <c r="A12" s="14" t="s">
        <v>40</v>
      </c>
      <c r="B12" s="15">
        <v>12.0</v>
      </c>
      <c r="C12" s="15">
        <v>7.6</v>
      </c>
    </row>
    <row r="13">
      <c r="A13" s="14" t="s">
        <v>38</v>
      </c>
      <c r="B13" s="15">
        <v>36.6</v>
      </c>
      <c r="C13" s="15">
        <v>21.4</v>
      </c>
    </row>
    <row r="14">
      <c r="A14" s="16" t="s">
        <v>50</v>
      </c>
      <c r="B14" s="17">
        <v>1408.9</v>
      </c>
      <c r="C14" s="17">
        <v>1313.5</v>
      </c>
      <c r="D14" s="1" t="s">
        <v>51</v>
      </c>
    </row>
    <row r="15">
      <c r="A15" s="14" t="s">
        <v>34</v>
      </c>
      <c r="B15" s="15">
        <v>5061.5</v>
      </c>
      <c r="C15" s="15">
        <v>4860.4</v>
      </c>
    </row>
    <row r="16">
      <c r="A16" s="14" t="s">
        <v>52</v>
      </c>
      <c r="B16" s="15">
        <v>1191.0</v>
      </c>
      <c r="C16" s="15">
        <v>1048.0</v>
      </c>
    </row>
    <row r="17">
      <c r="A17" s="14" t="s">
        <v>53</v>
      </c>
      <c r="B17" s="15">
        <v>353.0</v>
      </c>
      <c r="C17" s="15">
        <v>267.0</v>
      </c>
    </row>
    <row r="18">
      <c r="A18" s="14" t="s">
        <v>54</v>
      </c>
      <c r="B18" s="15">
        <v>65.0</v>
      </c>
      <c r="C18" s="15">
        <v>47.0</v>
      </c>
    </row>
    <row r="19">
      <c r="A19" s="14" t="s">
        <v>55</v>
      </c>
      <c r="B19" s="15">
        <v>374.0</v>
      </c>
      <c r="C19" s="18">
        <v>345.0</v>
      </c>
    </row>
    <row r="20">
      <c r="A20" s="16" t="s">
        <v>56</v>
      </c>
      <c r="B20" s="17">
        <v>38.0</v>
      </c>
      <c r="C20" s="17">
        <v>29.0</v>
      </c>
    </row>
    <row r="21">
      <c r="A21" s="14" t="s">
        <v>57</v>
      </c>
      <c r="B21" s="15">
        <v>47.0</v>
      </c>
      <c r="C21" s="18">
        <v>38.0</v>
      </c>
    </row>
    <row r="22">
      <c r="A22" s="14" t="s">
        <v>58</v>
      </c>
      <c r="B22" s="15">
        <v>29.0</v>
      </c>
      <c r="C22" s="18">
        <v>20.0</v>
      </c>
    </row>
    <row r="23">
      <c r="A23" s="16" t="s">
        <v>59</v>
      </c>
      <c r="B23" s="17">
        <v>31.0</v>
      </c>
      <c r="C23" s="19">
        <v>31.0</v>
      </c>
    </row>
    <row r="24">
      <c r="A24" s="14" t="s">
        <v>60</v>
      </c>
      <c r="B24" s="18">
        <v>1.3</v>
      </c>
      <c r="C24" s="18">
        <v>1.0</v>
      </c>
    </row>
    <row r="25">
      <c r="C25" s="7"/>
    </row>
  </sheetData>
  <mergeCells count="1">
    <mergeCell ref="A3:B3"/>
  </mergeCells>
  <drawing r:id="rId1"/>
</worksheet>
</file>