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n Bernardino County Land Use" sheetId="1" r:id="rId4"/>
    <sheet state="visible" name="Riverside County Land Use" sheetId="2" r:id="rId5"/>
  </sheets>
  <definedNames/>
  <calcPr/>
  <extLst>
    <ext uri="GoogleSheetsCustomDataVersion2">
      <go:sheetsCustomData xmlns:go="http://customooxmlschemas.google.com/" r:id="rId6" roundtripDataChecksum="NKrrdsji8rW1kLRrbHQb1EencjGSqnk7Hn75hPIfTF4="/>
    </ext>
  </extLst>
</workbook>
</file>

<file path=xl/sharedStrings.xml><?xml version="1.0" encoding="utf-8"?>
<sst xmlns="http://schemas.openxmlformats.org/spreadsheetml/2006/main" count="163" uniqueCount="73">
  <si>
    <t>(1) Figures are generated from the most current version of the GIS data.  Files dating from 1984 through 1992 were reprocessed with a standardized county line in the Albers Equal Area projection, and other boundary improvements.</t>
  </si>
  <si>
    <t xml:space="preserve">(2) Due to the incorporation of digital soil survey data (SSURGO) in 2000, acreages for farmland, grazing and other land categories may differ from those published in the 1998-2000 California Farmland Conversion Report. </t>
  </si>
  <si>
    <t>(3) Total Area Inventoried changed in 2008 due to adoption of updated county boundary file; adjacent counties gained or lost corresponding acreages.</t>
  </si>
  <si>
    <t>Blank Row</t>
  </si>
  <si>
    <t>PERCENTAGE OF COUNTY INVENTORIED:  11%</t>
  </si>
  <si>
    <t>Web Accessibility Statement. If you find any part of this document to be inaccessible with assistive technology, visit our Accessibility web page at conservation.ca.gov to report the issue and request alternative means of access. To help us respond to your concern, please include in your request: your contact information, the title of this document, and the web address where you obtained it.</t>
  </si>
  <si>
    <t>SAN BERNARDINO COUNTY</t>
  </si>
  <si>
    <t>1984-2018 Land Use Summary</t>
  </si>
  <si>
    <t>Farmland Mapping and Monitoring Program</t>
  </si>
  <si>
    <t>CALIFORNIA DEPARTMENT OF CONSERVATION</t>
  </si>
  <si>
    <t>LAND USE CATEGORY</t>
  </si>
  <si>
    <t>ACREAGE (1) 1984</t>
  </si>
  <si>
    <t>ACREAGE (1) 1986</t>
  </si>
  <si>
    <t>ACREAGE (1) 1988</t>
  </si>
  <si>
    <t>ACREAGE (1) 1990</t>
  </si>
  <si>
    <t>ACREAGE (1) 1992</t>
  </si>
  <si>
    <t>ACREAGE 1994</t>
  </si>
  <si>
    <t>ACREAGE 1996</t>
  </si>
  <si>
    <t xml:space="preserve">ACREAGE 1998 </t>
  </si>
  <si>
    <t>ACREAGE 2000 (2)</t>
  </si>
  <si>
    <t>ACREAGE 2002</t>
  </si>
  <si>
    <t>ACREAGE 2004</t>
  </si>
  <si>
    <t>ACREAGE 2006</t>
  </si>
  <si>
    <t>ACREAGE 2008 (3)</t>
  </si>
  <si>
    <t>ACREAGE 2010</t>
  </si>
  <si>
    <t>ACREAGE 2012</t>
  </si>
  <si>
    <t>ACREAGE 2014</t>
  </si>
  <si>
    <t>ACREAGE 2016</t>
  </si>
  <si>
    <t>ACREAGE 2018</t>
  </si>
  <si>
    <t>1984-2018 NET ACREAGE CHANGED</t>
  </si>
  <si>
    <t>AVERAGE ANNUAL ACREAGE CHANGE</t>
  </si>
  <si>
    <t xml:space="preserve"> Prime Farmland</t>
  </si>
  <si>
    <t xml:space="preserve"> Farmland of Statewide Importance</t>
  </si>
  <si>
    <t xml:space="preserve"> Unique Farmland</t>
  </si>
  <si>
    <t xml:space="preserve"> Farmland of Local Importance</t>
  </si>
  <si>
    <t>Important Farmland Subtotal</t>
  </si>
  <si>
    <t xml:space="preserve"> Grazing Land </t>
  </si>
  <si>
    <t>Agricultural Land Subtotal</t>
  </si>
  <si>
    <t xml:space="preserve"> Urban and Built-Up Land</t>
  </si>
  <si>
    <t xml:space="preserve"> Other Land</t>
  </si>
  <si>
    <t xml:space="preserve"> Water Area</t>
  </si>
  <si>
    <t>Total Area Inventoried</t>
  </si>
  <si>
    <t>Reductions</t>
  </si>
  <si>
    <t>Percentage change</t>
  </si>
  <si>
    <t>Decade totals</t>
  </si>
  <si>
    <t>RIVERSIDE COUNTY</t>
  </si>
  <si>
    <t>1984-2020 Land Use Summary</t>
  </si>
  <si>
    <t>ACREAGE 1998 (2)</t>
  </si>
  <si>
    <t>ACREAGE 2000 (3)</t>
  </si>
  <si>
    <t>ACREAGE 2002 (4)</t>
  </si>
  <si>
    <t>ACREAGE 2008 (5)</t>
  </si>
  <si>
    <t>ACREAGE 2014 (6)</t>
  </si>
  <si>
    <t>ACREAGE 2018 (4)</t>
  </si>
  <si>
    <t>ACREAGE 2020</t>
  </si>
  <si>
    <t>1984-2020 NET ACREAGE CHANGED</t>
  </si>
  <si>
    <t>Percentage</t>
  </si>
  <si>
    <t>in million sq ft</t>
  </si>
  <si>
    <t>2030*</t>
  </si>
  <si>
    <t>Riverside warehouse tots</t>
  </si>
  <si>
    <t>SB warehouse tots</t>
  </si>
  <si>
    <t>in acres</t>
  </si>
  <si>
    <t>delta in acres</t>
  </si>
  <si>
    <t>warehouse as % of lost ag</t>
  </si>
  <si>
    <t xml:space="preserve">Riverside   </t>
  </si>
  <si>
    <t>Riverside % of farmland</t>
  </si>
  <si>
    <t>San Bernardino</t>
  </si>
  <si>
    <t>San Bernardino % farmland</t>
  </si>
  <si>
    <t>Figure from Mike McCarthy Radical Research</t>
  </si>
  <si>
    <t>(2) Acreage for Water changed in 1998 when refinements were made to lake and river boundaries from imagery and 1:24,000 scale quadrangles.</t>
  </si>
  <si>
    <t>(3) Water area increased in 2000 due to completion of Diamond Valley Reservoir.</t>
  </si>
  <si>
    <t>(4) Due to the incorporation of digital soil survey data (SSURGO) during this update, acreages for farmland, grazing and other land use categories may differ from those published in the 2000-2002 California Farmland Conversion Report.</t>
  </si>
  <si>
    <t>(5) Total Area Inventoried changed in 2008 due to addition of the portion of the San Diego Area soil survey that covers Riverside County and adoption of updated county boundary file.</t>
  </si>
  <si>
    <t>(6) Conversion of geospatial data to North American Datum 1983 (NAD 83) led to minor changes in total FMMP acreage beginning in 2014.</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</si>
</sst>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8.0"/>
      <color theme="1"/>
      <name val="Arial"/>
    </font>
    <font>
      <sz val="11.0"/>
      <color theme="1"/>
      <name val="Arial"/>
    </font>
    <font>
      <sz val="8.0"/>
      <color theme="0"/>
      <name val="Arial"/>
    </font>
    <font>
      <sz val="1.0"/>
      <color theme="0"/>
      <name val="Arial"/>
    </font>
    <font>
      <sz val="11.0"/>
      <color theme="0"/>
      <name val="Arial"/>
    </font>
    <font>
      <b/>
      <sz val="10.0"/>
      <color theme="1"/>
      <name val="Arial"/>
    </font>
    <font>
      <b/>
      <sz val="8.0"/>
      <color theme="1"/>
      <name val="Arial"/>
    </font>
    <font>
      <b/>
      <sz val="11.0"/>
      <color theme="1"/>
      <name val="Arial"/>
    </font>
    <font>
      <b/>
      <i/>
      <sz val="8.0"/>
      <color theme="1"/>
      <name val="Arial"/>
    </font>
    <font>
      <b/>
      <i/>
      <sz val="11.0"/>
      <color theme="1"/>
      <name val="Arial"/>
    </font>
  </fonts>
  <fills count="2">
    <fill>
      <patternFill patternType="none"/>
    </fill>
    <fill>
      <patternFill patternType="lightGray"/>
    </fill>
  </fills>
  <borders count="12">
    <border/>
    <border>
      <left style="thin">
        <color rgb="FF000000"/>
      </left>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vertical="center"/>
    </xf>
    <xf borderId="0" fillId="0" fontId="1" numFmtId="0" xfId="0" applyAlignment="1" applyFont="1">
      <alignment vertical="center"/>
    </xf>
    <xf borderId="0" fillId="0" fontId="1" numFmtId="9" xfId="0" applyAlignment="1" applyFont="1" applyNumberFormat="1">
      <alignment horizontal="right" vertical="center"/>
    </xf>
    <xf borderId="0" fillId="0" fontId="1" numFmtId="0" xfId="0" applyAlignment="1" applyFont="1">
      <alignment horizontal="left" vertical="center"/>
    </xf>
    <xf borderId="0" fillId="0" fontId="2" numFmtId="0" xfId="0" applyFont="1"/>
    <xf borderId="0" fillId="0" fontId="3" numFmtId="0" xfId="0" applyAlignment="1" applyFont="1">
      <alignment vertical="center"/>
    </xf>
    <xf borderId="0" fillId="0" fontId="4" numFmtId="0" xfId="0" applyFont="1"/>
    <xf borderId="0" fillId="0" fontId="5" numFmtId="0" xfId="0" applyFont="1"/>
    <xf borderId="0" fillId="0" fontId="6" numFmtId="0" xfId="0" applyAlignment="1" applyFont="1">
      <alignment horizontal="center" vertical="center"/>
    </xf>
    <xf borderId="0" fillId="0" fontId="6" numFmtId="0" xfId="0" applyAlignment="1" applyFont="1">
      <alignment horizontal="center"/>
    </xf>
    <xf borderId="0" fillId="0" fontId="1" numFmtId="0" xfId="0" applyAlignment="1" applyFont="1">
      <alignment horizontal="center"/>
    </xf>
    <xf borderId="0" fillId="0" fontId="1" numFmtId="0" xfId="0" applyAlignment="1" applyFont="1">
      <alignment horizontal="center" vertical="center"/>
    </xf>
    <xf borderId="0" fillId="0" fontId="2" numFmtId="0" xfId="0" applyAlignment="1" applyFont="1">
      <alignment vertical="center"/>
    </xf>
    <xf borderId="2" fillId="0" fontId="1" numFmtId="0" xfId="0" applyAlignment="1" applyBorder="1" applyFont="1">
      <alignment horizontal="center" vertical="center"/>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 fillId="0" fontId="1" numFmtId="0" xfId="0" applyAlignment="1" applyBorder="1" applyFont="1">
      <alignment horizontal="center" vertical="center"/>
    </xf>
    <xf borderId="4" fillId="0" fontId="1" numFmtId="0" xfId="0" applyAlignment="1" applyBorder="1" applyFont="1">
      <alignment horizontal="center" vertical="center"/>
    </xf>
    <xf borderId="3" fillId="0" fontId="1" numFmtId="0" xfId="0" applyAlignment="1" applyBorder="1" applyFont="1">
      <alignment horizontal="center" vertical="center"/>
    </xf>
    <xf borderId="0" fillId="0" fontId="2" numFmtId="0" xfId="0" applyAlignment="1" applyFont="1">
      <alignment horizontal="center" vertical="center"/>
    </xf>
    <xf borderId="1" fillId="0" fontId="1" numFmtId="3" xfId="0" applyAlignment="1" applyBorder="1" applyFont="1" applyNumberFormat="1">
      <alignment vertical="center"/>
    </xf>
    <xf borderId="6" fillId="0" fontId="1" numFmtId="3" xfId="0" applyAlignment="1" applyBorder="1" applyFont="1" applyNumberFormat="1">
      <alignment vertical="center"/>
    </xf>
    <xf borderId="5" fillId="0" fontId="1" numFmtId="3" xfId="0" applyAlignment="1" applyBorder="1" applyFont="1" applyNumberFormat="1">
      <alignment vertical="center"/>
    </xf>
    <xf borderId="7" fillId="0" fontId="1" numFmtId="3" xfId="0" applyAlignment="1" applyBorder="1" applyFont="1" applyNumberFormat="1">
      <alignment vertical="center"/>
    </xf>
    <xf borderId="8" fillId="0" fontId="7" numFmtId="0" xfId="0" applyAlignment="1" applyBorder="1" applyFont="1">
      <alignment vertical="center"/>
    </xf>
    <xf borderId="9" fillId="0" fontId="7" numFmtId="3" xfId="0" applyAlignment="1" applyBorder="1" applyFont="1" applyNumberFormat="1">
      <alignment vertical="center"/>
    </xf>
    <xf borderId="10" fillId="0" fontId="7" numFmtId="3" xfId="0" applyAlignment="1" applyBorder="1" applyFont="1" applyNumberFormat="1">
      <alignment vertical="center"/>
    </xf>
    <xf borderId="0" fillId="0" fontId="8" numFmtId="0" xfId="0" applyAlignment="1" applyFont="1">
      <alignment vertical="center"/>
    </xf>
    <xf borderId="0" fillId="0" fontId="8" numFmtId="0" xfId="0" applyFont="1"/>
    <xf borderId="8" fillId="0" fontId="1" numFmtId="0" xfId="0" applyAlignment="1" applyBorder="1" applyFont="1">
      <alignment vertical="center"/>
    </xf>
    <xf borderId="9" fillId="0" fontId="1" numFmtId="3" xfId="0" applyAlignment="1" applyBorder="1" applyFont="1" applyNumberFormat="1">
      <alignment vertical="center"/>
    </xf>
    <xf borderId="10" fillId="0" fontId="1" numFmtId="3" xfId="0" applyAlignment="1" applyBorder="1" applyFont="1" applyNumberFormat="1">
      <alignment vertical="center"/>
    </xf>
    <xf borderId="4" fillId="0" fontId="1" numFmtId="3" xfId="0" applyAlignment="1" applyBorder="1" applyFont="1" applyNumberFormat="1">
      <alignment vertical="center"/>
    </xf>
    <xf borderId="3" fillId="0" fontId="1" numFmtId="3" xfId="0" applyAlignment="1" applyBorder="1" applyFont="1" applyNumberFormat="1">
      <alignment vertical="center"/>
    </xf>
    <xf borderId="11" fillId="0" fontId="7" numFmtId="0" xfId="0" applyAlignment="1" applyBorder="1" applyFont="1">
      <alignment vertical="center"/>
    </xf>
    <xf borderId="7" fillId="0" fontId="7" numFmtId="3" xfId="0" applyAlignment="1" applyBorder="1" applyFont="1" applyNumberFormat="1">
      <alignment vertical="center"/>
    </xf>
    <xf borderId="6" fillId="0" fontId="7" numFmtId="3" xfId="0" applyAlignment="1" applyBorder="1" applyFont="1" applyNumberFormat="1">
      <alignment vertical="center"/>
    </xf>
    <xf borderId="1" fillId="0" fontId="3" numFmtId="0" xfId="0" applyAlignment="1" applyBorder="1" applyFont="1">
      <alignment vertical="center"/>
    </xf>
    <xf borderId="0" fillId="0" fontId="1" numFmtId="3" xfId="0" applyAlignment="1" applyFont="1" applyNumberFormat="1">
      <alignment vertical="center"/>
    </xf>
    <xf borderId="0" fillId="0" fontId="2" numFmtId="3" xfId="0" applyFont="1" applyNumberFormat="1"/>
    <xf borderId="9" fillId="0" fontId="7" numFmtId="0" xfId="0" applyAlignment="1" applyBorder="1" applyFont="1">
      <alignment vertical="center"/>
    </xf>
    <xf borderId="9" fillId="0" fontId="1" numFmtId="0" xfId="0" applyAlignment="1" applyBorder="1" applyFont="1">
      <alignment vertical="center"/>
    </xf>
    <xf borderId="0" fillId="0" fontId="9" numFmtId="0" xfId="0" applyAlignment="1" applyFont="1">
      <alignment vertical="center"/>
    </xf>
    <xf borderId="0" fillId="0" fontId="9" numFmtId="3" xfId="0" applyAlignment="1" applyFont="1" applyNumberFormat="1">
      <alignment vertical="center"/>
    </xf>
    <xf borderId="0" fillId="0" fontId="10" numFmtId="0" xfId="0" applyAlignment="1" applyFont="1">
      <alignment vertical="center"/>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Land Use by Category</a:t>
            </a:r>
          </a:p>
        </c:rich>
      </c:tx>
      <c:overlay val="0"/>
    </c:title>
    <c:plotArea>
      <c:layout/>
      <c:scatterChart>
        <c:scatterStyle val="lineMarker"/>
        <c:ser>
          <c:idx val="0"/>
          <c:order val="0"/>
          <c:tx>
            <c:v>Agricultural Land Subtotal</c:v>
          </c:tx>
          <c:spPr>
            <a:ln>
              <a:noFill/>
            </a:ln>
          </c:spPr>
          <c:marker>
            <c:symbol val="circle"/>
            <c:size val="7"/>
            <c:spPr>
              <a:solidFill>
                <a:schemeClr val="accent1"/>
              </a:solidFill>
              <a:ln cmpd="sng">
                <a:solidFill>
                  <a:schemeClr val="accent1"/>
                </a:solidFill>
              </a:ln>
            </c:spPr>
          </c:marker>
          <c:xVal>
            <c:numRef>
              <c:f>'Riverside County Land Use'!$B$7:$T$7</c:f>
            </c:numRef>
          </c:xVal>
          <c:yVal>
            <c:numRef>
              <c:f>'Riverside County Land Use'!$B$14:$T$14</c:f>
              <c:numCache/>
            </c:numRef>
          </c:yVal>
        </c:ser>
        <c:ser>
          <c:idx val="1"/>
          <c:order val="1"/>
          <c:tx>
            <c:v> Urban and Built-Up Land</c:v>
          </c:tx>
          <c:spPr>
            <a:ln>
              <a:noFill/>
            </a:ln>
          </c:spPr>
          <c:marker>
            <c:symbol val="circle"/>
            <c:size val="7"/>
            <c:spPr>
              <a:solidFill>
                <a:schemeClr val="accent2"/>
              </a:solidFill>
              <a:ln cmpd="sng">
                <a:solidFill>
                  <a:schemeClr val="accent2"/>
                </a:solidFill>
              </a:ln>
            </c:spPr>
          </c:marker>
          <c:xVal>
            <c:numRef>
              <c:f>'Riverside County Land Use'!$B$7:$T$7</c:f>
            </c:numRef>
          </c:xVal>
          <c:yVal>
            <c:numRef>
              <c:f>'Riverside County Land Use'!$B$15:$T$15</c:f>
              <c:numCache/>
            </c:numRef>
          </c:yVal>
        </c:ser>
        <c:dLbls>
          <c:showLegendKey val="0"/>
          <c:showVal val="0"/>
          <c:showCatName val="0"/>
          <c:showSerName val="0"/>
          <c:showPercent val="0"/>
          <c:showBubbleSize val="0"/>
        </c:dLbls>
        <c:axId val="1107567404"/>
        <c:axId val="1352666251"/>
      </c:scatterChart>
      <c:valAx>
        <c:axId val="110756740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52666251"/>
      </c:valAx>
      <c:valAx>
        <c:axId val="135266625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Acres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07567404"/>
      </c:valAx>
    </c:plotArea>
    <c:legend>
      <c:legendPos val="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Fractional loss in farmland by category</a:t>
            </a:r>
          </a:p>
        </c:rich>
      </c:tx>
      <c:overlay val="0"/>
    </c:title>
    <c:plotArea>
      <c:layout/>
      <c:scatterChart>
        <c:scatterStyle val="lineMarker"/>
        <c:ser>
          <c:idx val="0"/>
          <c:order val="0"/>
          <c:tx>
            <c:v> Prime Farmland</c:v>
          </c:tx>
          <c:spPr>
            <a:ln>
              <a:noFill/>
            </a:ln>
          </c:spPr>
          <c:marker>
            <c:symbol val="circle"/>
            <c:size val="7"/>
            <c:spPr>
              <a:solidFill>
                <a:schemeClr val="accent1"/>
              </a:solidFill>
              <a:ln cmpd="sng">
                <a:solidFill>
                  <a:schemeClr val="accent1"/>
                </a:solidFill>
              </a:ln>
            </c:spPr>
          </c:marker>
          <c:xVal>
            <c:numRef>
              <c:f>'Riverside County Land Use'!$C$29:$T$29</c:f>
            </c:numRef>
          </c:xVal>
          <c:yVal>
            <c:numRef>
              <c:f>'Riverside County Land Use'!$C$30:$T$30</c:f>
              <c:numCache/>
            </c:numRef>
          </c:yVal>
        </c:ser>
        <c:ser>
          <c:idx val="1"/>
          <c:order val="1"/>
          <c:tx>
            <c:v> Farmland of Statewide Importance</c:v>
          </c:tx>
          <c:spPr>
            <a:ln>
              <a:noFill/>
            </a:ln>
          </c:spPr>
          <c:marker>
            <c:symbol val="circle"/>
            <c:size val="7"/>
            <c:spPr>
              <a:solidFill>
                <a:schemeClr val="accent2"/>
              </a:solidFill>
              <a:ln cmpd="sng">
                <a:solidFill>
                  <a:schemeClr val="accent2"/>
                </a:solidFill>
              </a:ln>
            </c:spPr>
          </c:marker>
          <c:xVal>
            <c:numRef>
              <c:f>'Riverside County Land Use'!$C$29:$T$29</c:f>
            </c:numRef>
          </c:xVal>
          <c:yVal>
            <c:numRef>
              <c:f>'Riverside County Land Use'!$C$31:$T$31</c:f>
              <c:numCache/>
            </c:numRef>
          </c:yVal>
        </c:ser>
        <c:ser>
          <c:idx val="2"/>
          <c:order val="2"/>
          <c:tx>
            <c:v> Unique Farmland</c:v>
          </c:tx>
          <c:spPr>
            <a:ln>
              <a:noFill/>
            </a:ln>
          </c:spPr>
          <c:marker>
            <c:symbol val="circle"/>
            <c:size val="7"/>
            <c:spPr>
              <a:solidFill>
                <a:schemeClr val="accent3"/>
              </a:solidFill>
              <a:ln cmpd="sng">
                <a:solidFill>
                  <a:schemeClr val="accent3"/>
                </a:solidFill>
              </a:ln>
            </c:spPr>
          </c:marker>
          <c:xVal>
            <c:numRef>
              <c:f>'Riverside County Land Use'!$C$29:$T$29</c:f>
            </c:numRef>
          </c:xVal>
          <c:yVal>
            <c:numRef>
              <c:f>'Riverside County Land Use'!$C$32:$T$32</c:f>
              <c:numCache/>
            </c:numRef>
          </c:yVal>
        </c:ser>
        <c:ser>
          <c:idx val="3"/>
          <c:order val="3"/>
          <c:tx>
            <c:v> Farmland of Local Importance</c:v>
          </c:tx>
          <c:spPr>
            <a:ln>
              <a:noFill/>
            </a:ln>
          </c:spPr>
          <c:marker>
            <c:symbol val="circle"/>
            <c:size val="7"/>
            <c:spPr>
              <a:solidFill>
                <a:schemeClr val="accent4"/>
              </a:solidFill>
              <a:ln cmpd="sng">
                <a:solidFill>
                  <a:schemeClr val="accent4"/>
                </a:solidFill>
              </a:ln>
            </c:spPr>
          </c:marker>
          <c:xVal>
            <c:numRef>
              <c:f>'Riverside County Land Use'!$C$29:$T$29</c:f>
            </c:numRef>
          </c:xVal>
          <c:yVal>
            <c:numRef>
              <c:f>'Riverside County Land Use'!$C$33:$T$33</c:f>
              <c:numCache/>
            </c:numRef>
          </c:yVal>
        </c:ser>
        <c:ser>
          <c:idx val="4"/>
          <c:order val="4"/>
          <c:tx>
            <c:v>Important Farmland Subtotal</c:v>
          </c:tx>
          <c:spPr>
            <a:ln>
              <a:noFill/>
            </a:ln>
          </c:spPr>
          <c:marker>
            <c:symbol val="circle"/>
            <c:size val="7"/>
            <c:spPr>
              <a:solidFill>
                <a:schemeClr val="accent5"/>
              </a:solidFill>
              <a:ln cmpd="sng">
                <a:solidFill>
                  <a:schemeClr val="accent5"/>
                </a:solidFill>
              </a:ln>
            </c:spPr>
          </c:marker>
          <c:xVal>
            <c:numRef>
              <c:f>'Riverside County Land Use'!$C$29:$T$29</c:f>
            </c:numRef>
          </c:xVal>
          <c:yVal>
            <c:numRef>
              <c:f>'Riverside County Land Use'!$C$34:$T$34</c:f>
              <c:numCache/>
            </c:numRef>
          </c:yVal>
        </c:ser>
        <c:ser>
          <c:idx val="5"/>
          <c:order val="5"/>
          <c:tx>
            <c:v> Grazing Land </c:v>
          </c:tx>
          <c:spPr>
            <a:ln>
              <a:noFill/>
            </a:ln>
          </c:spPr>
          <c:marker>
            <c:symbol val="circle"/>
            <c:size val="7"/>
            <c:spPr>
              <a:solidFill>
                <a:schemeClr val="accent6"/>
              </a:solidFill>
              <a:ln cmpd="sng">
                <a:solidFill>
                  <a:schemeClr val="accent6"/>
                </a:solidFill>
              </a:ln>
            </c:spPr>
          </c:marker>
          <c:xVal>
            <c:numRef>
              <c:f>'Riverside County Land Use'!$C$29:$T$29</c:f>
            </c:numRef>
          </c:xVal>
          <c:yVal>
            <c:numRef>
              <c:f>'Riverside County Land Use'!$C$35:$T$35</c:f>
              <c:numCache/>
            </c:numRef>
          </c:yVal>
        </c:ser>
        <c:ser>
          <c:idx val="6"/>
          <c:order val="6"/>
          <c:tx>
            <c:v>Agricultural Land Subtotal</c:v>
          </c:tx>
          <c:spPr>
            <a:ln>
              <a:noFill/>
            </a:ln>
          </c:spPr>
          <c:marker>
            <c:symbol val="circle"/>
            <c:size val="7"/>
            <c:spPr>
              <a:solidFill>
                <a:schemeClr val="accent1"/>
              </a:solidFill>
              <a:ln cmpd="sng">
                <a:solidFill>
                  <a:schemeClr val="accent1"/>
                </a:solidFill>
              </a:ln>
            </c:spPr>
          </c:marker>
          <c:xVal>
            <c:numRef>
              <c:f>'Riverside County Land Use'!$C$29:$T$29</c:f>
            </c:numRef>
          </c:xVal>
          <c:yVal>
            <c:numRef>
              <c:f>'Riverside County Land Use'!$C$36:$T$36</c:f>
              <c:numCache/>
            </c:numRef>
          </c:yVal>
        </c:ser>
        <c:dLbls>
          <c:showLegendKey val="0"/>
          <c:showVal val="0"/>
          <c:showCatName val="0"/>
          <c:showSerName val="0"/>
          <c:showPercent val="0"/>
          <c:showBubbleSize val="0"/>
        </c:dLbls>
        <c:axId val="1532277899"/>
        <c:axId val="1856911215"/>
      </c:scatterChart>
      <c:valAx>
        <c:axId val="153227789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56911215"/>
      </c:valAx>
      <c:valAx>
        <c:axId val="185691121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32277899"/>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Increase in warehouse footprint as fraction of decrease in agricultural land</a:t>
            </a:r>
          </a:p>
        </c:rich>
      </c:tx>
      <c:overlay val="0"/>
    </c:title>
    <c:plotArea>
      <c:layout/>
      <c:barChart>
        <c:barDir val="col"/>
        <c:ser>
          <c:idx val="0"/>
          <c:order val="0"/>
          <c:tx>
            <c:v>Riverside</c:v>
          </c:tx>
          <c:spPr>
            <a:solidFill>
              <a:schemeClr val="accent1"/>
            </a:solidFill>
            <a:ln cmpd="sng">
              <a:solidFill>
                <a:srgbClr val="000000"/>
              </a:solidFill>
            </a:ln>
          </c:spPr>
          <c:cat>
            <c:strRef>
              <c:f>'Riverside County Land Use'!$C$64:$F$64</c:f>
            </c:strRef>
          </c:cat>
          <c:val>
            <c:numRef>
              <c:f>'Riverside County Land Use'!$C$65:$F$65</c:f>
              <c:numCache/>
            </c:numRef>
          </c:val>
        </c:ser>
        <c:ser>
          <c:idx val="1"/>
          <c:order val="1"/>
          <c:tx>
            <c:v>San Bernardino</c:v>
          </c:tx>
          <c:spPr>
            <a:solidFill>
              <a:schemeClr val="accent2"/>
            </a:solidFill>
            <a:ln cmpd="sng">
              <a:solidFill>
                <a:srgbClr val="000000"/>
              </a:solidFill>
            </a:ln>
          </c:spPr>
          <c:cat>
            <c:strRef>
              <c:f>'Riverside County Land Use'!$C$64:$F$64</c:f>
            </c:strRef>
          </c:cat>
          <c:val>
            <c:numRef>
              <c:f>'Riverside County Land Use'!$C$67:$F$67</c:f>
              <c:numCache/>
            </c:numRef>
          </c:val>
        </c:ser>
        <c:axId val="1658749572"/>
        <c:axId val="932007861"/>
      </c:barChart>
      <c:catAx>
        <c:axId val="16587495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32007861"/>
      </c:catAx>
      <c:valAx>
        <c:axId val="9320078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58749572"/>
      </c:valAx>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381000</xdr:colOff>
      <xdr:row>1</xdr:row>
      <xdr:rowOff>133350</xdr:rowOff>
    </xdr:from>
    <xdr:ext cx="4572000" cy="2724150"/>
    <xdr:graphicFrame>
      <xdr:nvGraphicFramePr>
        <xdr:cNvPr id="42997507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428625</xdr:colOff>
      <xdr:row>15</xdr:row>
      <xdr:rowOff>47625</xdr:rowOff>
    </xdr:from>
    <xdr:ext cx="4572000" cy="2733675"/>
    <xdr:graphicFrame>
      <xdr:nvGraphicFramePr>
        <xdr:cNvPr id="978433137"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22</xdr:col>
      <xdr:colOff>38100</xdr:colOff>
      <xdr:row>32</xdr:row>
      <xdr:rowOff>161925</xdr:rowOff>
    </xdr:from>
    <xdr:ext cx="4572000" cy="2743200"/>
    <xdr:graphicFrame>
      <xdr:nvGraphicFramePr>
        <xdr:cNvPr id="148708246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28575</xdr:colOff>
      <xdr:row>51</xdr:row>
      <xdr:rowOff>76200</xdr:rowOff>
    </xdr:from>
    <xdr:ext cx="6153150" cy="27051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10.86"/>
    <col customWidth="1" min="3" max="7" width="16.86"/>
    <col customWidth="1" min="8" max="8" width="17.43"/>
    <col customWidth="1" min="9" max="9" width="17.86"/>
    <col customWidth="1" min="10" max="10" width="17.57"/>
    <col customWidth="1" min="11" max="11" width="15.71"/>
    <col customWidth="1" min="12" max="12" width="16.86"/>
    <col customWidth="1" min="13" max="13" width="15.71"/>
    <col customWidth="1" min="14" max="14" width="16.86"/>
    <col customWidth="1" min="15" max="15" width="17.57"/>
    <col customWidth="1" min="16" max="16" width="18.57"/>
    <col customWidth="1" min="17" max="19" width="16.86"/>
    <col customWidth="1" min="20" max="20" width="8.71"/>
    <col customWidth="1" min="21" max="21" width="10.0"/>
    <col customWidth="1" min="22" max="26" width="8.86"/>
  </cols>
  <sheetData>
    <row r="1" ht="14.25" customHeight="1">
      <c r="A1" s="1" t="s">
        <v>0</v>
      </c>
      <c r="B1" s="2"/>
      <c r="C1" s="2"/>
      <c r="D1" s="3"/>
      <c r="E1" s="3"/>
      <c r="F1" s="2"/>
      <c r="G1" s="2"/>
      <c r="H1" s="2"/>
      <c r="I1" s="2"/>
      <c r="J1" s="2"/>
      <c r="K1" s="2"/>
      <c r="L1" s="2"/>
      <c r="M1" s="2"/>
      <c r="N1" s="2"/>
      <c r="O1" s="2"/>
      <c r="P1" s="2"/>
      <c r="Q1" s="2"/>
      <c r="R1" s="2"/>
      <c r="S1" s="2"/>
      <c r="T1" s="4"/>
      <c r="U1" s="4"/>
      <c r="V1" s="5"/>
      <c r="W1" s="5"/>
      <c r="X1" s="5"/>
      <c r="Y1" s="5"/>
      <c r="Z1" s="5"/>
    </row>
    <row r="2" ht="14.25" customHeight="1">
      <c r="A2" s="2" t="s">
        <v>1</v>
      </c>
      <c r="B2" s="2"/>
      <c r="C2" s="2"/>
      <c r="D2" s="2"/>
      <c r="E2" s="2"/>
      <c r="F2" s="2"/>
      <c r="G2" s="2"/>
      <c r="H2" s="2"/>
      <c r="I2" s="2"/>
      <c r="J2" s="2"/>
      <c r="K2" s="2"/>
      <c r="L2" s="2"/>
      <c r="M2" s="2"/>
      <c r="N2" s="2"/>
      <c r="O2" s="2"/>
      <c r="P2" s="2"/>
      <c r="Q2" s="2"/>
      <c r="R2" s="2"/>
      <c r="S2" s="2"/>
      <c r="T2" s="2"/>
      <c r="U2" s="2"/>
      <c r="V2" s="5"/>
      <c r="W2" s="5"/>
      <c r="X2" s="5"/>
      <c r="Y2" s="5"/>
      <c r="Z2" s="5"/>
    </row>
    <row r="3" ht="14.25" customHeight="1">
      <c r="A3" s="2" t="s">
        <v>2</v>
      </c>
      <c r="B3" s="2"/>
      <c r="C3" s="2"/>
      <c r="D3" s="2"/>
      <c r="E3" s="2"/>
      <c r="F3" s="2"/>
      <c r="G3" s="2"/>
      <c r="H3" s="2"/>
      <c r="I3" s="2"/>
      <c r="J3" s="2"/>
      <c r="K3" s="2"/>
      <c r="L3" s="2"/>
      <c r="M3" s="2"/>
      <c r="N3" s="2"/>
      <c r="O3" s="2"/>
      <c r="P3" s="2"/>
      <c r="Q3" s="2"/>
      <c r="R3" s="2"/>
      <c r="S3" s="2"/>
      <c r="T3" s="2"/>
      <c r="U3" s="2"/>
      <c r="V3" s="5"/>
      <c r="W3" s="5"/>
      <c r="X3" s="5"/>
      <c r="Y3" s="5"/>
      <c r="Z3" s="5"/>
    </row>
    <row r="4" ht="14.25" customHeight="1">
      <c r="A4" s="6" t="s">
        <v>3</v>
      </c>
      <c r="B4" s="2"/>
      <c r="C4" s="2"/>
      <c r="D4" s="2"/>
      <c r="E4" s="2"/>
      <c r="F4" s="2"/>
      <c r="G4" s="2"/>
      <c r="H4" s="2"/>
      <c r="I4" s="2"/>
      <c r="J4" s="2"/>
      <c r="K4" s="2"/>
      <c r="L4" s="2"/>
      <c r="M4" s="2"/>
      <c r="N4" s="2"/>
      <c r="O4" s="2"/>
      <c r="P4" s="2"/>
      <c r="Q4" s="2"/>
      <c r="R4" s="2"/>
      <c r="S4" s="2"/>
      <c r="T4" s="2"/>
      <c r="U4" s="2"/>
      <c r="V4" s="5"/>
      <c r="W4" s="5"/>
      <c r="X4" s="5"/>
      <c r="Y4" s="5"/>
      <c r="Z4" s="5"/>
    </row>
    <row r="5" ht="14.25" customHeight="1">
      <c r="A5" s="4" t="s">
        <v>4</v>
      </c>
      <c r="E5" s="2"/>
      <c r="F5" s="2"/>
      <c r="G5" s="2"/>
      <c r="H5" s="2"/>
      <c r="I5" s="2"/>
      <c r="J5" s="2"/>
      <c r="K5" s="2"/>
      <c r="L5" s="2"/>
      <c r="M5" s="2"/>
      <c r="N5" s="2"/>
      <c r="O5" s="2"/>
      <c r="P5" s="2"/>
      <c r="Q5" s="2"/>
      <c r="R5" s="2"/>
      <c r="S5" s="2"/>
      <c r="T5" s="2"/>
      <c r="U5" s="2"/>
      <c r="V5" s="5"/>
      <c r="W5" s="5"/>
      <c r="X5" s="5"/>
      <c r="Y5" s="5"/>
      <c r="Z5" s="5"/>
    </row>
    <row r="6" ht="4.5" customHeight="1">
      <c r="A6" s="7" t="s">
        <v>5</v>
      </c>
      <c r="B6" s="8"/>
      <c r="C6" s="8"/>
      <c r="D6" s="8"/>
      <c r="E6" s="8"/>
      <c r="F6" s="8"/>
      <c r="G6" s="8"/>
      <c r="H6" s="8"/>
      <c r="I6" s="8"/>
      <c r="J6" s="8"/>
      <c r="K6" s="8"/>
      <c r="L6" s="8"/>
      <c r="M6" s="8"/>
      <c r="N6" s="8"/>
      <c r="O6" s="8"/>
      <c r="P6" s="8"/>
      <c r="Q6" s="8"/>
      <c r="R6" s="8"/>
      <c r="S6" s="8"/>
      <c r="T6" s="8"/>
      <c r="U6" s="8"/>
      <c r="V6" s="8"/>
      <c r="W6" s="8"/>
      <c r="X6" s="8"/>
      <c r="Y6" s="8"/>
      <c r="Z6" s="8"/>
    </row>
    <row r="7" ht="14.25" customHeight="1">
      <c r="A7" s="9" t="s">
        <v>6</v>
      </c>
      <c r="V7" s="5"/>
      <c r="W7" s="5"/>
      <c r="X7" s="5"/>
      <c r="Y7" s="5"/>
      <c r="Z7" s="5"/>
    </row>
    <row r="8" ht="14.25" customHeight="1">
      <c r="A8" s="10" t="s">
        <v>7</v>
      </c>
      <c r="V8" s="5"/>
      <c r="W8" s="5"/>
      <c r="X8" s="5"/>
      <c r="Y8" s="5"/>
      <c r="Z8" s="5"/>
    </row>
    <row r="9" ht="14.25" customHeight="1">
      <c r="A9" s="11" t="s">
        <v>8</v>
      </c>
      <c r="V9" s="5"/>
      <c r="W9" s="5"/>
      <c r="X9" s="5"/>
      <c r="Y9" s="5"/>
      <c r="Z9" s="5"/>
    </row>
    <row r="10" ht="14.25" customHeight="1">
      <c r="A10" s="12" t="s">
        <v>9</v>
      </c>
      <c r="V10" s="13"/>
      <c r="W10" s="13"/>
      <c r="X10" s="13"/>
      <c r="Y10" s="13"/>
      <c r="Z10" s="13"/>
    </row>
    <row r="11" ht="45.0" customHeight="1">
      <c r="A11" s="14" t="s">
        <v>10</v>
      </c>
      <c r="B11" s="15" t="s">
        <v>11</v>
      </c>
      <c r="C11" s="16" t="s">
        <v>12</v>
      </c>
      <c r="D11" s="17" t="s">
        <v>13</v>
      </c>
      <c r="E11" s="16" t="s">
        <v>14</v>
      </c>
      <c r="F11" s="18" t="s">
        <v>15</v>
      </c>
      <c r="G11" s="18" t="s">
        <v>16</v>
      </c>
      <c r="H11" s="18" t="s">
        <v>17</v>
      </c>
      <c r="I11" s="18" t="s">
        <v>18</v>
      </c>
      <c r="J11" s="18" t="s">
        <v>19</v>
      </c>
      <c r="K11" s="18" t="s">
        <v>20</v>
      </c>
      <c r="L11" s="18" t="s">
        <v>21</v>
      </c>
      <c r="M11" s="18" t="s">
        <v>22</v>
      </c>
      <c r="N11" s="18" t="s">
        <v>23</v>
      </c>
      <c r="O11" s="18" t="s">
        <v>24</v>
      </c>
      <c r="P11" s="18" t="s">
        <v>25</v>
      </c>
      <c r="Q11" s="18" t="s">
        <v>26</v>
      </c>
      <c r="R11" s="18" t="s">
        <v>27</v>
      </c>
      <c r="S11" s="18" t="s">
        <v>28</v>
      </c>
      <c r="T11" s="18" t="s">
        <v>29</v>
      </c>
      <c r="U11" s="17" t="s">
        <v>30</v>
      </c>
      <c r="V11" s="13"/>
      <c r="W11" s="13"/>
      <c r="X11" s="5"/>
      <c r="Y11" s="5"/>
      <c r="Z11" s="5"/>
    </row>
    <row r="12" ht="22.5" customHeight="1">
      <c r="A12" s="12"/>
      <c r="B12" s="19">
        <v>1984.0</v>
      </c>
      <c r="C12" s="19">
        <v>1986.0</v>
      </c>
      <c r="D12" s="17">
        <v>1988.0</v>
      </c>
      <c r="E12" s="18">
        <v>1990.0</v>
      </c>
      <c r="F12" s="18">
        <v>1992.0</v>
      </c>
      <c r="G12" s="20">
        <v>1994.0</v>
      </c>
      <c r="H12" s="20">
        <v>1996.0</v>
      </c>
      <c r="I12" s="20">
        <v>1998.0</v>
      </c>
      <c r="J12" s="20">
        <v>2000.0</v>
      </c>
      <c r="K12" s="19">
        <v>2002.0</v>
      </c>
      <c r="L12" s="19">
        <v>2004.0</v>
      </c>
      <c r="M12" s="19">
        <v>2006.0</v>
      </c>
      <c r="N12" s="19">
        <v>2008.0</v>
      </c>
      <c r="O12" s="19">
        <v>2010.0</v>
      </c>
      <c r="P12" s="19">
        <v>2012.0</v>
      </c>
      <c r="Q12" s="19">
        <v>2014.0</v>
      </c>
      <c r="R12" s="19">
        <v>2016.0</v>
      </c>
      <c r="S12" s="19">
        <v>2018.0</v>
      </c>
      <c r="T12" s="20">
        <f>S12-B12</f>
        <v>34</v>
      </c>
      <c r="U12" s="21">
        <f>T12/30</f>
        <v>1.133333333</v>
      </c>
      <c r="V12" s="22"/>
      <c r="W12" s="22"/>
      <c r="X12" s="22"/>
      <c r="Y12" s="22"/>
      <c r="Z12" s="22"/>
    </row>
    <row r="13" ht="14.25" customHeight="1">
      <c r="A13" s="2" t="s">
        <v>31</v>
      </c>
      <c r="B13" s="23">
        <v>43184.0</v>
      </c>
      <c r="C13" s="23">
        <v>41761.0</v>
      </c>
      <c r="D13" s="24">
        <v>38648.0</v>
      </c>
      <c r="E13" s="25">
        <v>34742.0</v>
      </c>
      <c r="F13" s="24">
        <v>33211.0</v>
      </c>
      <c r="G13" s="24">
        <v>32016.0</v>
      </c>
      <c r="H13" s="24">
        <v>30722.0</v>
      </c>
      <c r="I13" s="24">
        <v>29975.0</v>
      </c>
      <c r="J13" s="24">
        <v>24928.0</v>
      </c>
      <c r="K13" s="26">
        <v>21648.0</v>
      </c>
      <c r="L13" s="26">
        <v>20316.0</v>
      </c>
      <c r="M13" s="26">
        <v>17046.0</v>
      </c>
      <c r="N13" s="26">
        <v>14090.0</v>
      </c>
      <c r="O13" s="26">
        <v>12848.0</v>
      </c>
      <c r="P13" s="26">
        <v>12482.0</v>
      </c>
      <c r="Q13" s="26">
        <v>11714.0</v>
      </c>
      <c r="R13" s="26">
        <v>11323.0</v>
      </c>
      <c r="S13" s="26">
        <v>10887.0</v>
      </c>
      <c r="T13" s="24">
        <v>-32297.0</v>
      </c>
      <c r="U13" s="26">
        <v>-950.0</v>
      </c>
      <c r="V13" s="13"/>
      <c r="W13" s="13"/>
      <c r="X13" s="5"/>
      <c r="Y13" s="5"/>
      <c r="Z13" s="5"/>
    </row>
    <row r="14" ht="14.25" customHeight="1">
      <c r="A14" s="2" t="s">
        <v>32</v>
      </c>
      <c r="B14" s="23">
        <v>12770.0</v>
      </c>
      <c r="C14" s="23">
        <v>12462.0</v>
      </c>
      <c r="D14" s="25">
        <v>11588.0</v>
      </c>
      <c r="E14" s="25">
        <v>14383.0</v>
      </c>
      <c r="F14" s="25">
        <v>12906.0</v>
      </c>
      <c r="G14" s="25">
        <v>12155.0</v>
      </c>
      <c r="H14" s="25">
        <v>12169.0</v>
      </c>
      <c r="I14" s="25">
        <v>12026.0</v>
      </c>
      <c r="J14" s="25">
        <v>11318.0</v>
      </c>
      <c r="K14" s="23">
        <v>9708.0</v>
      </c>
      <c r="L14" s="23">
        <v>8777.0</v>
      </c>
      <c r="M14" s="23">
        <v>7938.0</v>
      </c>
      <c r="N14" s="23">
        <v>6747.0</v>
      </c>
      <c r="O14" s="23">
        <v>6242.0</v>
      </c>
      <c r="P14" s="23">
        <v>5860.0</v>
      </c>
      <c r="Q14" s="23">
        <v>5702.0</v>
      </c>
      <c r="R14" s="23">
        <v>5770.0</v>
      </c>
      <c r="S14" s="23">
        <v>5568.0</v>
      </c>
      <c r="T14" s="25">
        <v>-7202.0</v>
      </c>
      <c r="U14" s="23">
        <v>-212.0</v>
      </c>
      <c r="V14" s="13"/>
      <c r="W14" s="13"/>
      <c r="X14" s="5"/>
      <c r="Y14" s="5"/>
      <c r="Z14" s="5"/>
    </row>
    <row r="15" ht="14.25" customHeight="1">
      <c r="A15" s="2" t="s">
        <v>33</v>
      </c>
      <c r="B15" s="23">
        <v>6297.0</v>
      </c>
      <c r="C15" s="23">
        <v>5487.0</v>
      </c>
      <c r="D15" s="25">
        <v>4699.0</v>
      </c>
      <c r="E15" s="25">
        <v>4762.0</v>
      </c>
      <c r="F15" s="25">
        <v>4653.0</v>
      </c>
      <c r="G15" s="25">
        <v>4521.0</v>
      </c>
      <c r="H15" s="25">
        <v>4314.0</v>
      </c>
      <c r="I15" s="25">
        <v>3888.0</v>
      </c>
      <c r="J15" s="25">
        <v>3676.0</v>
      </c>
      <c r="K15" s="23">
        <v>3412.0</v>
      </c>
      <c r="L15" s="23">
        <v>2653.0</v>
      </c>
      <c r="M15" s="23">
        <v>3150.0</v>
      </c>
      <c r="N15" s="23">
        <v>2661.0</v>
      </c>
      <c r="O15" s="23">
        <v>2511.0</v>
      </c>
      <c r="P15" s="23">
        <v>2623.0</v>
      </c>
      <c r="Q15" s="23">
        <v>2674.0</v>
      </c>
      <c r="R15" s="23">
        <v>2738.0</v>
      </c>
      <c r="S15" s="23">
        <v>2700.0</v>
      </c>
      <c r="T15" s="25">
        <v>-3597.0</v>
      </c>
      <c r="U15" s="23">
        <v>-106.0</v>
      </c>
      <c r="V15" s="13"/>
      <c r="W15" s="13"/>
      <c r="X15" s="5"/>
      <c r="Y15" s="5"/>
      <c r="Z15" s="5"/>
    </row>
    <row r="16" ht="14.25" customHeight="1">
      <c r="A16" s="2" t="s">
        <v>34</v>
      </c>
      <c r="B16" s="23">
        <v>7324.0</v>
      </c>
      <c r="C16" s="23">
        <v>7251.0</v>
      </c>
      <c r="D16" s="25">
        <v>6420.0</v>
      </c>
      <c r="E16" s="25">
        <v>5863.0</v>
      </c>
      <c r="F16" s="25">
        <v>4731.0</v>
      </c>
      <c r="G16" s="25">
        <v>5297.0</v>
      </c>
      <c r="H16" s="25">
        <v>5258.0</v>
      </c>
      <c r="I16" s="25">
        <v>5036.0</v>
      </c>
      <c r="J16" s="25">
        <v>4816.0</v>
      </c>
      <c r="K16" s="23">
        <v>3312.0</v>
      </c>
      <c r="L16" s="23">
        <v>2929.0</v>
      </c>
      <c r="M16" s="23">
        <v>2785.0</v>
      </c>
      <c r="N16" s="23">
        <v>1828.0</v>
      </c>
      <c r="O16" s="23">
        <v>1160.0</v>
      </c>
      <c r="P16" s="23">
        <v>956.0</v>
      </c>
      <c r="Q16" s="23">
        <v>606.0</v>
      </c>
      <c r="R16" s="23">
        <v>562.0</v>
      </c>
      <c r="S16" s="23">
        <v>549.0</v>
      </c>
      <c r="T16" s="25">
        <v>-6775.0</v>
      </c>
      <c r="U16" s="23">
        <v>-199.0</v>
      </c>
      <c r="V16" s="13"/>
      <c r="W16" s="13"/>
      <c r="X16" s="5"/>
      <c r="Y16" s="5"/>
      <c r="Z16" s="5"/>
    </row>
    <row r="17" ht="14.25" customHeight="1">
      <c r="A17" s="27" t="s">
        <v>35</v>
      </c>
      <c r="B17" s="28">
        <v>69575.0</v>
      </c>
      <c r="C17" s="28">
        <v>66961.0</v>
      </c>
      <c r="D17" s="29">
        <v>61355.0</v>
      </c>
      <c r="E17" s="29">
        <v>59750.0</v>
      </c>
      <c r="F17" s="29">
        <v>55501.0</v>
      </c>
      <c r="G17" s="29">
        <v>53989.0</v>
      </c>
      <c r="H17" s="29">
        <v>52463.0</v>
      </c>
      <c r="I17" s="29">
        <v>50925.0</v>
      </c>
      <c r="J17" s="29">
        <v>44738.0</v>
      </c>
      <c r="K17" s="29">
        <v>38080.0</v>
      </c>
      <c r="L17" s="28">
        <v>34675.0</v>
      </c>
      <c r="M17" s="28">
        <v>30919.0</v>
      </c>
      <c r="N17" s="28">
        <v>25326.0</v>
      </c>
      <c r="O17" s="28">
        <v>22761.0</v>
      </c>
      <c r="P17" s="28">
        <v>21921.0</v>
      </c>
      <c r="Q17" s="28">
        <v>20696.0</v>
      </c>
      <c r="R17" s="28">
        <v>20393.0</v>
      </c>
      <c r="S17" s="28">
        <v>19704.0</v>
      </c>
      <c r="T17" s="29">
        <v>-49871.0</v>
      </c>
      <c r="U17" s="28">
        <v>-1467.0</v>
      </c>
      <c r="V17" s="30"/>
      <c r="W17" s="30"/>
      <c r="X17" s="31"/>
      <c r="Y17" s="31"/>
      <c r="Z17" s="31"/>
    </row>
    <row r="18" ht="14.25" customHeight="1">
      <c r="A18" s="32" t="s">
        <v>36</v>
      </c>
      <c r="B18" s="33">
        <v>963608.0</v>
      </c>
      <c r="C18" s="33">
        <v>957019.0</v>
      </c>
      <c r="D18" s="34">
        <v>952531.0</v>
      </c>
      <c r="E18" s="34">
        <v>944928.0</v>
      </c>
      <c r="F18" s="34">
        <v>942010.0</v>
      </c>
      <c r="G18" s="34">
        <v>936810.0</v>
      </c>
      <c r="H18" s="34">
        <v>933838.0</v>
      </c>
      <c r="I18" s="34">
        <v>933101.0</v>
      </c>
      <c r="J18" s="34">
        <v>936090.0</v>
      </c>
      <c r="K18" s="34">
        <v>919330.0</v>
      </c>
      <c r="L18" s="33">
        <v>915549.0</v>
      </c>
      <c r="M18" s="33">
        <v>902854.0</v>
      </c>
      <c r="N18" s="33">
        <v>901666.0</v>
      </c>
      <c r="O18" s="33">
        <v>902588.0</v>
      </c>
      <c r="P18" s="33">
        <v>902869.0</v>
      </c>
      <c r="Q18" s="33">
        <v>900735.0</v>
      </c>
      <c r="R18" s="33">
        <v>898633.0</v>
      </c>
      <c r="S18" s="33">
        <v>897398.0</v>
      </c>
      <c r="T18" s="34">
        <v>-66210.0</v>
      </c>
      <c r="U18" s="33">
        <v>-1947.0</v>
      </c>
      <c r="V18" s="13"/>
      <c r="W18" s="13"/>
      <c r="X18" s="5"/>
      <c r="Y18" s="5"/>
      <c r="Z18" s="5"/>
    </row>
    <row r="19" ht="14.25" customHeight="1">
      <c r="A19" s="27" t="s">
        <v>37</v>
      </c>
      <c r="B19" s="28">
        <v>1033183.0</v>
      </c>
      <c r="C19" s="28">
        <v>1023980.0</v>
      </c>
      <c r="D19" s="29">
        <v>1013886.0</v>
      </c>
      <c r="E19" s="29">
        <v>1004678.0</v>
      </c>
      <c r="F19" s="29">
        <v>997511.0</v>
      </c>
      <c r="G19" s="29">
        <v>990799.0</v>
      </c>
      <c r="H19" s="29">
        <v>986301.0</v>
      </c>
      <c r="I19" s="29">
        <v>984026.0</v>
      </c>
      <c r="J19" s="29">
        <v>980828.0</v>
      </c>
      <c r="K19" s="29">
        <v>957410.0</v>
      </c>
      <c r="L19" s="28">
        <v>950224.0</v>
      </c>
      <c r="M19" s="28">
        <v>933773.0</v>
      </c>
      <c r="N19" s="28">
        <v>926992.0</v>
      </c>
      <c r="O19" s="28">
        <v>925349.0</v>
      </c>
      <c r="P19" s="28">
        <v>924790.0</v>
      </c>
      <c r="Q19" s="28">
        <v>921431.0</v>
      </c>
      <c r="R19" s="28">
        <v>919026.0</v>
      </c>
      <c r="S19" s="28">
        <v>917102.0</v>
      </c>
      <c r="T19" s="29">
        <v>-116081.0</v>
      </c>
      <c r="U19" s="28">
        <v>-3414.0</v>
      </c>
      <c r="V19" s="30"/>
      <c r="W19" s="30"/>
      <c r="X19" s="31"/>
      <c r="Y19" s="31"/>
      <c r="Z19" s="31"/>
    </row>
    <row r="20" ht="14.25" customHeight="1">
      <c r="A20" s="2" t="s">
        <v>38</v>
      </c>
      <c r="B20" s="23">
        <v>169349.0</v>
      </c>
      <c r="C20" s="23">
        <v>187679.0</v>
      </c>
      <c r="D20" s="25">
        <v>197962.0</v>
      </c>
      <c r="E20" s="25">
        <v>210470.0</v>
      </c>
      <c r="F20" s="25">
        <v>222712.0</v>
      </c>
      <c r="G20" s="25">
        <v>227401.0</v>
      </c>
      <c r="H20" s="25">
        <v>232528.0</v>
      </c>
      <c r="I20" s="25">
        <v>234903.0</v>
      </c>
      <c r="J20" s="25">
        <v>237821.0</v>
      </c>
      <c r="K20" s="23">
        <v>249954.0</v>
      </c>
      <c r="L20" s="23">
        <v>259266.0</v>
      </c>
      <c r="M20" s="23">
        <v>268684.0</v>
      </c>
      <c r="N20" s="23">
        <v>275695.0</v>
      </c>
      <c r="O20" s="23">
        <v>277874.0</v>
      </c>
      <c r="P20" s="23">
        <v>278910.0</v>
      </c>
      <c r="Q20" s="23">
        <v>282906.0</v>
      </c>
      <c r="R20" s="23">
        <v>286407.0</v>
      </c>
      <c r="S20" s="23">
        <v>288434.0</v>
      </c>
      <c r="T20" s="25">
        <v>119085.0</v>
      </c>
      <c r="U20" s="23">
        <v>3503.0</v>
      </c>
      <c r="V20" s="13"/>
      <c r="W20" s="13"/>
      <c r="X20" s="5"/>
      <c r="Y20" s="5"/>
      <c r="Z20" s="5"/>
    </row>
    <row r="21" ht="14.25" customHeight="1">
      <c r="A21" s="2" t="s">
        <v>39</v>
      </c>
      <c r="B21" s="23">
        <v>246913.0</v>
      </c>
      <c r="C21" s="23">
        <v>237785.0</v>
      </c>
      <c r="D21" s="25">
        <v>237596.0</v>
      </c>
      <c r="E21" s="25">
        <v>234296.0</v>
      </c>
      <c r="F21" s="25">
        <v>229221.0</v>
      </c>
      <c r="G21" s="25">
        <v>231244.0</v>
      </c>
      <c r="H21" s="25">
        <v>230172.0</v>
      </c>
      <c r="I21" s="25">
        <v>230071.0</v>
      </c>
      <c r="J21" s="25">
        <v>230350.0</v>
      </c>
      <c r="K21" s="23">
        <v>241635.0</v>
      </c>
      <c r="L21" s="23">
        <v>239510.0</v>
      </c>
      <c r="M21" s="23">
        <v>246636.0</v>
      </c>
      <c r="N21" s="23">
        <v>246413.0</v>
      </c>
      <c r="O21" s="23">
        <v>245813.0</v>
      </c>
      <c r="P21" s="23">
        <v>245336.0</v>
      </c>
      <c r="Q21" s="23">
        <v>244701.0</v>
      </c>
      <c r="R21" s="23">
        <v>243604.0</v>
      </c>
      <c r="S21" s="23">
        <v>243500.0</v>
      </c>
      <c r="T21" s="25">
        <v>-3413.0</v>
      </c>
      <c r="U21" s="23">
        <v>-100.0</v>
      </c>
      <c r="V21" s="13"/>
      <c r="W21" s="13"/>
      <c r="X21" s="5"/>
      <c r="Y21" s="5"/>
      <c r="Z21" s="5"/>
    </row>
    <row r="22" ht="14.25" customHeight="1">
      <c r="A22" s="2" t="s">
        <v>40</v>
      </c>
      <c r="B22" s="23">
        <v>98.0</v>
      </c>
      <c r="C22" s="23">
        <v>98.0</v>
      </c>
      <c r="D22" s="35">
        <v>98.0</v>
      </c>
      <c r="E22" s="35">
        <v>98.0</v>
      </c>
      <c r="F22" s="35">
        <v>98.0</v>
      </c>
      <c r="G22" s="35">
        <v>98.0</v>
      </c>
      <c r="H22" s="35">
        <v>543.0</v>
      </c>
      <c r="I22" s="35">
        <v>543.0</v>
      </c>
      <c r="J22" s="35">
        <v>543.0</v>
      </c>
      <c r="K22" s="23">
        <v>543.0</v>
      </c>
      <c r="L22" s="23">
        <v>543.0</v>
      </c>
      <c r="M22" s="23">
        <v>449.0</v>
      </c>
      <c r="N22" s="23">
        <v>449.0</v>
      </c>
      <c r="O22" s="23">
        <v>510.0</v>
      </c>
      <c r="P22" s="23">
        <v>510.0</v>
      </c>
      <c r="Q22" s="23">
        <v>510.0</v>
      </c>
      <c r="R22" s="23">
        <v>510.0</v>
      </c>
      <c r="S22" s="23">
        <v>509.0</v>
      </c>
      <c r="T22" s="35">
        <v>411.0</v>
      </c>
      <c r="U22" s="36">
        <v>12.0</v>
      </c>
      <c r="V22" s="13"/>
      <c r="W22" s="13"/>
      <c r="X22" s="5"/>
      <c r="Y22" s="5"/>
      <c r="Z22" s="5"/>
    </row>
    <row r="23" ht="14.25" customHeight="1">
      <c r="A23" s="37" t="s">
        <v>41</v>
      </c>
      <c r="B23" s="38">
        <v>1449543.0</v>
      </c>
      <c r="C23" s="38">
        <v>1449542.0</v>
      </c>
      <c r="D23" s="38">
        <v>1449542.0</v>
      </c>
      <c r="E23" s="38">
        <v>1449542.0</v>
      </c>
      <c r="F23" s="38">
        <v>1449542.0</v>
      </c>
      <c r="G23" s="38">
        <v>1449542.0</v>
      </c>
      <c r="H23" s="38">
        <v>1449544.0</v>
      </c>
      <c r="I23" s="38">
        <v>1449543.0</v>
      </c>
      <c r="J23" s="39">
        <v>1449542.0</v>
      </c>
      <c r="K23" s="38">
        <v>1449542.0</v>
      </c>
      <c r="L23" s="38">
        <v>1449543.0</v>
      </c>
      <c r="M23" s="38">
        <v>1449542.0</v>
      </c>
      <c r="N23" s="38">
        <v>1449549.0</v>
      </c>
      <c r="O23" s="38">
        <v>1449546.0</v>
      </c>
      <c r="P23" s="38">
        <v>1449546.0</v>
      </c>
      <c r="Q23" s="38">
        <v>1449548.0</v>
      </c>
      <c r="R23" s="38">
        <v>1449547.0</v>
      </c>
      <c r="S23" s="38">
        <v>1449545.0</v>
      </c>
      <c r="T23" s="39">
        <v>2.0</v>
      </c>
      <c r="U23" s="38">
        <v>0.0</v>
      </c>
      <c r="V23" s="30"/>
      <c r="W23" s="30"/>
      <c r="X23" s="31"/>
      <c r="Y23" s="31"/>
      <c r="Z23" s="31"/>
    </row>
    <row r="24" ht="15.0" customHeight="1">
      <c r="A24" s="40" t="s">
        <v>3</v>
      </c>
      <c r="B24" s="41"/>
      <c r="C24" s="41"/>
      <c r="D24" s="2"/>
      <c r="E24" s="2"/>
      <c r="F24" s="2"/>
      <c r="G24" s="41"/>
      <c r="H24" s="41"/>
      <c r="I24" s="41"/>
      <c r="J24" s="41"/>
      <c r="K24" s="41"/>
      <c r="L24" s="41"/>
      <c r="M24" s="41"/>
      <c r="N24" s="41"/>
      <c r="O24" s="41"/>
      <c r="P24" s="41"/>
      <c r="Q24" s="41"/>
      <c r="R24" s="41"/>
      <c r="S24" s="41"/>
      <c r="T24" s="41"/>
      <c r="U24" s="41"/>
      <c r="V24" s="13"/>
      <c r="W24" s="13"/>
      <c r="X24" s="5"/>
      <c r="Y24" s="5"/>
      <c r="Z24" s="5"/>
    </row>
    <row r="25" ht="14.25" customHeight="1">
      <c r="A25" s="2" t="s">
        <v>42</v>
      </c>
      <c r="B25" s="5"/>
      <c r="C25" s="19">
        <v>1986.0</v>
      </c>
      <c r="D25" s="17">
        <v>1988.0</v>
      </c>
      <c r="E25" s="18">
        <v>1990.0</v>
      </c>
      <c r="F25" s="18">
        <v>1992.0</v>
      </c>
      <c r="G25" s="20">
        <v>1994.0</v>
      </c>
      <c r="H25" s="20">
        <v>1996.0</v>
      </c>
      <c r="I25" s="20">
        <v>1998.0</v>
      </c>
      <c r="J25" s="20">
        <v>2000.0</v>
      </c>
      <c r="K25" s="19">
        <v>2002.0</v>
      </c>
      <c r="L25" s="19">
        <v>2004.0</v>
      </c>
      <c r="M25" s="19">
        <v>2006.0</v>
      </c>
      <c r="N25" s="19">
        <v>2008.0</v>
      </c>
      <c r="O25" s="19">
        <v>2010.0</v>
      </c>
      <c r="P25" s="19">
        <v>2012.0</v>
      </c>
      <c r="Q25" s="19">
        <v>2014.0</v>
      </c>
      <c r="R25" s="19">
        <v>2016.0</v>
      </c>
      <c r="S25" s="19">
        <v>2018.0</v>
      </c>
      <c r="T25" s="5"/>
      <c r="U25" s="5"/>
      <c r="V25" s="5"/>
      <c r="W25" s="5"/>
      <c r="X25" s="5"/>
      <c r="Y25" s="5"/>
      <c r="Z25" s="5"/>
    </row>
    <row r="26" ht="14.25" customHeight="1">
      <c r="A26" s="1" t="s">
        <v>31</v>
      </c>
      <c r="B26" s="5"/>
      <c r="C26" s="42">
        <f t="shared" ref="C26:S26" si="1">B13-C13</f>
        <v>1423</v>
      </c>
      <c r="D26" s="42">
        <f t="shared" si="1"/>
        <v>3113</v>
      </c>
      <c r="E26" s="42">
        <f t="shared" si="1"/>
        <v>3906</v>
      </c>
      <c r="F26" s="42">
        <f t="shared" si="1"/>
        <v>1531</v>
      </c>
      <c r="G26" s="42">
        <f t="shared" si="1"/>
        <v>1195</v>
      </c>
      <c r="H26" s="42">
        <f t="shared" si="1"/>
        <v>1294</v>
      </c>
      <c r="I26" s="42">
        <f t="shared" si="1"/>
        <v>747</v>
      </c>
      <c r="J26" s="42">
        <f t="shared" si="1"/>
        <v>5047</v>
      </c>
      <c r="K26" s="42">
        <f t="shared" si="1"/>
        <v>3280</v>
      </c>
      <c r="L26" s="42">
        <f t="shared" si="1"/>
        <v>1332</v>
      </c>
      <c r="M26" s="42">
        <f t="shared" si="1"/>
        <v>3270</v>
      </c>
      <c r="N26" s="42">
        <f t="shared" si="1"/>
        <v>2956</v>
      </c>
      <c r="O26" s="42">
        <f t="shared" si="1"/>
        <v>1242</v>
      </c>
      <c r="P26" s="42">
        <f t="shared" si="1"/>
        <v>366</v>
      </c>
      <c r="Q26" s="42">
        <f t="shared" si="1"/>
        <v>768</v>
      </c>
      <c r="R26" s="42">
        <f t="shared" si="1"/>
        <v>391</v>
      </c>
      <c r="S26" s="42">
        <f t="shared" si="1"/>
        <v>436</v>
      </c>
      <c r="T26" s="5"/>
      <c r="U26" s="5"/>
      <c r="V26" s="5"/>
      <c r="W26" s="5"/>
      <c r="X26" s="5"/>
      <c r="Y26" s="5"/>
      <c r="Z26" s="5"/>
    </row>
    <row r="27" ht="14.25" customHeight="1">
      <c r="A27" s="1" t="s">
        <v>32</v>
      </c>
      <c r="B27" s="5"/>
      <c r="C27" s="42">
        <f t="shared" ref="C27:S27" si="2">B14-C14</f>
        <v>308</v>
      </c>
      <c r="D27" s="42">
        <f t="shared" si="2"/>
        <v>874</v>
      </c>
      <c r="E27" s="42">
        <f t="shared" si="2"/>
        <v>-2795</v>
      </c>
      <c r="F27" s="42">
        <f t="shared" si="2"/>
        <v>1477</v>
      </c>
      <c r="G27" s="42">
        <f t="shared" si="2"/>
        <v>751</v>
      </c>
      <c r="H27" s="42">
        <f t="shared" si="2"/>
        <v>-14</v>
      </c>
      <c r="I27" s="42">
        <f t="shared" si="2"/>
        <v>143</v>
      </c>
      <c r="J27" s="42">
        <f t="shared" si="2"/>
        <v>708</v>
      </c>
      <c r="K27" s="42">
        <f t="shared" si="2"/>
        <v>1610</v>
      </c>
      <c r="L27" s="42">
        <f t="shared" si="2"/>
        <v>931</v>
      </c>
      <c r="M27" s="42">
        <f t="shared" si="2"/>
        <v>839</v>
      </c>
      <c r="N27" s="42">
        <f t="shared" si="2"/>
        <v>1191</v>
      </c>
      <c r="O27" s="42">
        <f t="shared" si="2"/>
        <v>505</v>
      </c>
      <c r="P27" s="42">
        <f t="shared" si="2"/>
        <v>382</v>
      </c>
      <c r="Q27" s="42">
        <f t="shared" si="2"/>
        <v>158</v>
      </c>
      <c r="R27" s="42">
        <f t="shared" si="2"/>
        <v>-68</v>
      </c>
      <c r="S27" s="42">
        <f t="shared" si="2"/>
        <v>202</v>
      </c>
      <c r="T27" s="5"/>
      <c r="U27" s="5"/>
      <c r="V27" s="5"/>
      <c r="W27" s="5"/>
      <c r="X27" s="5"/>
      <c r="Y27" s="5"/>
      <c r="Z27" s="5"/>
    </row>
    <row r="28" ht="14.25" customHeight="1">
      <c r="A28" s="1" t="s">
        <v>33</v>
      </c>
      <c r="B28" s="5"/>
      <c r="C28" s="42">
        <f t="shared" ref="C28:S28" si="3">B15-C15</f>
        <v>810</v>
      </c>
      <c r="D28" s="42">
        <f t="shared" si="3"/>
        <v>788</v>
      </c>
      <c r="E28" s="42">
        <f t="shared" si="3"/>
        <v>-63</v>
      </c>
      <c r="F28" s="42">
        <f t="shared" si="3"/>
        <v>109</v>
      </c>
      <c r="G28" s="42">
        <f t="shared" si="3"/>
        <v>132</v>
      </c>
      <c r="H28" s="42">
        <f t="shared" si="3"/>
        <v>207</v>
      </c>
      <c r="I28" s="42">
        <f t="shared" si="3"/>
        <v>426</v>
      </c>
      <c r="J28" s="42">
        <f t="shared" si="3"/>
        <v>212</v>
      </c>
      <c r="K28" s="42">
        <f t="shared" si="3"/>
        <v>264</v>
      </c>
      <c r="L28" s="42">
        <f t="shared" si="3"/>
        <v>759</v>
      </c>
      <c r="M28" s="42">
        <f t="shared" si="3"/>
        <v>-497</v>
      </c>
      <c r="N28" s="42">
        <f t="shared" si="3"/>
        <v>489</v>
      </c>
      <c r="O28" s="42">
        <f t="shared" si="3"/>
        <v>150</v>
      </c>
      <c r="P28" s="42">
        <f t="shared" si="3"/>
        <v>-112</v>
      </c>
      <c r="Q28" s="42">
        <f t="shared" si="3"/>
        <v>-51</v>
      </c>
      <c r="R28" s="42">
        <f t="shared" si="3"/>
        <v>-64</v>
      </c>
      <c r="S28" s="42">
        <f t="shared" si="3"/>
        <v>38</v>
      </c>
      <c r="T28" s="5"/>
      <c r="U28" s="5"/>
      <c r="V28" s="5"/>
      <c r="W28" s="5"/>
      <c r="X28" s="5"/>
      <c r="Y28" s="5"/>
      <c r="Z28" s="5"/>
    </row>
    <row r="29" ht="14.25" customHeight="1">
      <c r="A29" s="1" t="s">
        <v>34</v>
      </c>
      <c r="B29" s="5"/>
      <c r="C29" s="42">
        <f t="shared" ref="C29:S29" si="4">B16-C16</f>
        <v>73</v>
      </c>
      <c r="D29" s="42">
        <f t="shared" si="4"/>
        <v>831</v>
      </c>
      <c r="E29" s="42">
        <f t="shared" si="4"/>
        <v>557</v>
      </c>
      <c r="F29" s="42">
        <f t="shared" si="4"/>
        <v>1132</v>
      </c>
      <c r="G29" s="42">
        <f t="shared" si="4"/>
        <v>-566</v>
      </c>
      <c r="H29" s="42">
        <f t="shared" si="4"/>
        <v>39</v>
      </c>
      <c r="I29" s="42">
        <f t="shared" si="4"/>
        <v>222</v>
      </c>
      <c r="J29" s="42">
        <f t="shared" si="4"/>
        <v>220</v>
      </c>
      <c r="K29" s="42">
        <f t="shared" si="4"/>
        <v>1504</v>
      </c>
      <c r="L29" s="42">
        <f t="shared" si="4"/>
        <v>383</v>
      </c>
      <c r="M29" s="42">
        <f t="shared" si="4"/>
        <v>144</v>
      </c>
      <c r="N29" s="42">
        <f t="shared" si="4"/>
        <v>957</v>
      </c>
      <c r="O29" s="42">
        <f t="shared" si="4"/>
        <v>668</v>
      </c>
      <c r="P29" s="42">
        <f t="shared" si="4"/>
        <v>204</v>
      </c>
      <c r="Q29" s="42">
        <f t="shared" si="4"/>
        <v>350</v>
      </c>
      <c r="R29" s="42">
        <f t="shared" si="4"/>
        <v>44</v>
      </c>
      <c r="S29" s="42">
        <f t="shared" si="4"/>
        <v>13</v>
      </c>
      <c r="T29" s="5"/>
      <c r="U29" s="5"/>
      <c r="V29" s="5"/>
      <c r="W29" s="5"/>
      <c r="X29" s="5"/>
      <c r="Y29" s="5"/>
      <c r="Z29" s="5"/>
    </row>
    <row r="30" ht="14.25" customHeight="1">
      <c r="A30" s="43" t="s">
        <v>35</v>
      </c>
      <c r="B30" s="5"/>
      <c r="C30" s="42">
        <f t="shared" ref="C30:S30" si="5">B17-C17</f>
        <v>2614</v>
      </c>
      <c r="D30" s="42">
        <f t="shared" si="5"/>
        <v>5606</v>
      </c>
      <c r="E30" s="42">
        <f t="shared" si="5"/>
        <v>1605</v>
      </c>
      <c r="F30" s="42">
        <f t="shared" si="5"/>
        <v>4249</v>
      </c>
      <c r="G30" s="42">
        <f t="shared" si="5"/>
        <v>1512</v>
      </c>
      <c r="H30" s="42">
        <f t="shared" si="5"/>
        <v>1526</v>
      </c>
      <c r="I30" s="42">
        <f t="shared" si="5"/>
        <v>1538</v>
      </c>
      <c r="J30" s="42">
        <f t="shared" si="5"/>
        <v>6187</v>
      </c>
      <c r="K30" s="42">
        <f t="shared" si="5"/>
        <v>6658</v>
      </c>
      <c r="L30" s="42">
        <f t="shared" si="5"/>
        <v>3405</v>
      </c>
      <c r="M30" s="42">
        <f t="shared" si="5"/>
        <v>3756</v>
      </c>
      <c r="N30" s="42">
        <f t="shared" si="5"/>
        <v>5593</v>
      </c>
      <c r="O30" s="42">
        <f t="shared" si="5"/>
        <v>2565</v>
      </c>
      <c r="P30" s="42">
        <f t="shared" si="5"/>
        <v>840</v>
      </c>
      <c r="Q30" s="42">
        <f t="shared" si="5"/>
        <v>1225</v>
      </c>
      <c r="R30" s="42">
        <f t="shared" si="5"/>
        <v>303</v>
      </c>
      <c r="S30" s="42">
        <f t="shared" si="5"/>
        <v>689</v>
      </c>
      <c r="T30" s="5"/>
      <c r="U30" s="5"/>
      <c r="V30" s="5"/>
      <c r="W30" s="5"/>
      <c r="X30" s="5"/>
      <c r="Y30" s="5"/>
      <c r="Z30" s="5"/>
    </row>
    <row r="31" ht="14.25" customHeight="1">
      <c r="A31" s="44" t="s">
        <v>36</v>
      </c>
      <c r="B31" s="5"/>
      <c r="C31" s="42">
        <f t="shared" ref="C31:S31" si="6">B18-C18</f>
        <v>6589</v>
      </c>
      <c r="D31" s="42">
        <f t="shared" si="6"/>
        <v>4488</v>
      </c>
      <c r="E31" s="42">
        <f t="shared" si="6"/>
        <v>7603</v>
      </c>
      <c r="F31" s="42">
        <f t="shared" si="6"/>
        <v>2918</v>
      </c>
      <c r="G31" s="42">
        <f t="shared" si="6"/>
        <v>5200</v>
      </c>
      <c r="H31" s="42">
        <f t="shared" si="6"/>
        <v>2972</v>
      </c>
      <c r="I31" s="42">
        <f t="shared" si="6"/>
        <v>737</v>
      </c>
      <c r="J31" s="42">
        <f t="shared" si="6"/>
        <v>-2989</v>
      </c>
      <c r="K31" s="42">
        <f t="shared" si="6"/>
        <v>16760</v>
      </c>
      <c r="L31" s="42">
        <f t="shared" si="6"/>
        <v>3781</v>
      </c>
      <c r="M31" s="42">
        <f t="shared" si="6"/>
        <v>12695</v>
      </c>
      <c r="N31" s="42">
        <f t="shared" si="6"/>
        <v>1188</v>
      </c>
      <c r="O31" s="42">
        <f t="shared" si="6"/>
        <v>-922</v>
      </c>
      <c r="P31" s="42">
        <f t="shared" si="6"/>
        <v>-281</v>
      </c>
      <c r="Q31" s="42">
        <f t="shared" si="6"/>
        <v>2134</v>
      </c>
      <c r="R31" s="42">
        <f t="shared" si="6"/>
        <v>2102</v>
      </c>
      <c r="S31" s="42">
        <f t="shared" si="6"/>
        <v>1235</v>
      </c>
      <c r="T31" s="5"/>
      <c r="U31" s="5"/>
      <c r="V31" s="5"/>
      <c r="W31" s="5"/>
      <c r="X31" s="5"/>
      <c r="Y31" s="5"/>
      <c r="Z31" s="5"/>
    </row>
    <row r="32" ht="14.25" customHeight="1">
      <c r="A32" s="43" t="s">
        <v>37</v>
      </c>
      <c r="B32" s="5"/>
      <c r="C32" s="42">
        <f t="shared" ref="C32:S32" si="7">B19-C19</f>
        <v>9203</v>
      </c>
      <c r="D32" s="42">
        <f t="shared" si="7"/>
        <v>10094</v>
      </c>
      <c r="E32" s="42">
        <f t="shared" si="7"/>
        <v>9208</v>
      </c>
      <c r="F32" s="42">
        <f t="shared" si="7"/>
        <v>7167</v>
      </c>
      <c r="G32" s="42">
        <f t="shared" si="7"/>
        <v>6712</v>
      </c>
      <c r="H32" s="42">
        <f t="shared" si="7"/>
        <v>4498</v>
      </c>
      <c r="I32" s="42">
        <f t="shared" si="7"/>
        <v>2275</v>
      </c>
      <c r="J32" s="42">
        <f t="shared" si="7"/>
        <v>3198</v>
      </c>
      <c r="K32" s="42">
        <f t="shared" si="7"/>
        <v>23418</v>
      </c>
      <c r="L32" s="42">
        <f t="shared" si="7"/>
        <v>7186</v>
      </c>
      <c r="M32" s="42">
        <f t="shared" si="7"/>
        <v>16451</v>
      </c>
      <c r="N32" s="42">
        <f t="shared" si="7"/>
        <v>6781</v>
      </c>
      <c r="O32" s="42">
        <f t="shared" si="7"/>
        <v>1643</v>
      </c>
      <c r="P32" s="42">
        <f t="shared" si="7"/>
        <v>559</v>
      </c>
      <c r="Q32" s="42">
        <f t="shared" si="7"/>
        <v>3359</v>
      </c>
      <c r="R32" s="42">
        <f t="shared" si="7"/>
        <v>2405</v>
      </c>
      <c r="S32" s="42">
        <f t="shared" si="7"/>
        <v>1924</v>
      </c>
      <c r="T32" s="5"/>
      <c r="U32" s="5"/>
      <c r="V32" s="5"/>
      <c r="W32" s="5"/>
      <c r="X32" s="5"/>
      <c r="Y32" s="5"/>
      <c r="Z32" s="5"/>
    </row>
    <row r="33" ht="14.25" customHeight="1">
      <c r="A33" s="1"/>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1" t="s">
        <v>43</v>
      </c>
      <c r="B34" s="5"/>
      <c r="C34" s="19">
        <v>1986.0</v>
      </c>
      <c r="D34" s="17">
        <v>1988.0</v>
      </c>
      <c r="E34" s="18">
        <v>1990.0</v>
      </c>
      <c r="F34" s="18">
        <v>1992.0</v>
      </c>
      <c r="G34" s="20">
        <v>1994.0</v>
      </c>
      <c r="H34" s="20">
        <v>1996.0</v>
      </c>
      <c r="I34" s="20">
        <v>1998.0</v>
      </c>
      <c r="J34" s="20">
        <v>2000.0</v>
      </c>
      <c r="K34" s="19">
        <v>2002.0</v>
      </c>
      <c r="L34" s="19">
        <v>2004.0</v>
      </c>
      <c r="M34" s="19">
        <v>2006.0</v>
      </c>
      <c r="N34" s="19">
        <v>2008.0</v>
      </c>
      <c r="O34" s="19">
        <v>2010.0</v>
      </c>
      <c r="P34" s="19">
        <v>2012.0</v>
      </c>
      <c r="Q34" s="19">
        <v>2014.0</v>
      </c>
      <c r="R34" s="19">
        <v>2016.0</v>
      </c>
      <c r="S34" s="19">
        <v>2018.0</v>
      </c>
      <c r="T34" s="5"/>
      <c r="U34" s="5"/>
      <c r="V34" s="5"/>
      <c r="W34" s="5"/>
      <c r="X34" s="5"/>
      <c r="Y34" s="5"/>
      <c r="Z34" s="5"/>
    </row>
    <row r="35" ht="14.25" customHeight="1">
      <c r="A35" s="1" t="s">
        <v>31</v>
      </c>
      <c r="B35" s="5"/>
      <c r="C35" s="5">
        <f t="shared" ref="C35:S35" si="8">C26/B13</f>
        <v>0.03295201927</v>
      </c>
      <c r="D35" s="5">
        <f t="shared" si="8"/>
        <v>0.07454323412</v>
      </c>
      <c r="E35" s="5">
        <f t="shared" si="8"/>
        <v>0.1010660319</v>
      </c>
      <c r="F35" s="5">
        <f t="shared" si="8"/>
        <v>0.04406769904</v>
      </c>
      <c r="G35" s="5">
        <f t="shared" si="8"/>
        <v>0.03598205414</v>
      </c>
      <c r="H35" s="5">
        <f t="shared" si="8"/>
        <v>0.04041729135</v>
      </c>
      <c r="I35" s="5">
        <f t="shared" si="8"/>
        <v>0.02431482325</v>
      </c>
      <c r="J35" s="5">
        <f t="shared" si="8"/>
        <v>0.1683736447</v>
      </c>
      <c r="K35" s="5">
        <f t="shared" si="8"/>
        <v>0.1315789474</v>
      </c>
      <c r="L35" s="5">
        <f t="shared" si="8"/>
        <v>0.06152993348</v>
      </c>
      <c r="M35" s="5">
        <f t="shared" si="8"/>
        <v>0.1609568813</v>
      </c>
      <c r="N35" s="5">
        <f t="shared" si="8"/>
        <v>0.1734131174</v>
      </c>
      <c r="O35" s="5">
        <f t="shared" si="8"/>
        <v>0.08814762243</v>
      </c>
      <c r="P35" s="5">
        <f t="shared" si="8"/>
        <v>0.02848692403</v>
      </c>
      <c r="Q35" s="5">
        <f t="shared" si="8"/>
        <v>0.06152860119</v>
      </c>
      <c r="R35" s="5">
        <f t="shared" si="8"/>
        <v>0.0333788629</v>
      </c>
      <c r="S35" s="5">
        <f t="shared" si="8"/>
        <v>0.03850569637</v>
      </c>
      <c r="T35" s="5"/>
      <c r="U35" s="5"/>
      <c r="V35" s="5"/>
      <c r="W35" s="5"/>
      <c r="X35" s="5"/>
      <c r="Y35" s="5"/>
      <c r="Z35" s="5"/>
    </row>
    <row r="36" ht="14.25" customHeight="1">
      <c r="A36" s="1" t="s">
        <v>32</v>
      </c>
      <c r="B36" s="5"/>
      <c r="C36" s="5">
        <f t="shared" ref="C36:S36" si="9">C27/B14</f>
        <v>0.02411902897</v>
      </c>
      <c r="D36" s="5">
        <f t="shared" si="9"/>
        <v>0.07013320494</v>
      </c>
      <c r="E36" s="5">
        <f t="shared" si="9"/>
        <v>-0.2411977908</v>
      </c>
      <c r="F36" s="5">
        <f t="shared" si="9"/>
        <v>0.1026906765</v>
      </c>
      <c r="G36" s="5">
        <f t="shared" si="9"/>
        <v>0.05818998915</v>
      </c>
      <c r="H36" s="5">
        <f t="shared" si="9"/>
        <v>-0.001151789387</v>
      </c>
      <c r="I36" s="5">
        <f t="shared" si="9"/>
        <v>0.01175117101</v>
      </c>
      <c r="J36" s="5">
        <f t="shared" si="9"/>
        <v>0.05887244304</v>
      </c>
      <c r="K36" s="5">
        <f t="shared" si="9"/>
        <v>0.1422512811</v>
      </c>
      <c r="L36" s="5">
        <f t="shared" si="9"/>
        <v>0.09590028842</v>
      </c>
      <c r="M36" s="5">
        <f t="shared" si="9"/>
        <v>0.09559074855</v>
      </c>
      <c r="N36" s="5">
        <f t="shared" si="9"/>
        <v>0.1500377929</v>
      </c>
      <c r="O36" s="5">
        <f t="shared" si="9"/>
        <v>0.07484808063</v>
      </c>
      <c r="P36" s="5">
        <f t="shared" si="9"/>
        <v>0.06119833387</v>
      </c>
      <c r="Q36" s="5">
        <f t="shared" si="9"/>
        <v>0.02696245734</v>
      </c>
      <c r="R36" s="5">
        <f t="shared" si="9"/>
        <v>-0.01192564013</v>
      </c>
      <c r="S36" s="5">
        <f t="shared" si="9"/>
        <v>0.03500866551</v>
      </c>
      <c r="T36" s="5"/>
      <c r="U36" s="5"/>
      <c r="V36" s="5"/>
      <c r="W36" s="5"/>
      <c r="X36" s="5"/>
      <c r="Y36" s="5"/>
      <c r="Z36" s="5"/>
    </row>
    <row r="37" ht="14.25" customHeight="1">
      <c r="A37" s="1" t="s">
        <v>33</v>
      </c>
      <c r="B37" s="5"/>
      <c r="C37" s="5">
        <f t="shared" ref="C37:S37" si="10">C28/B15</f>
        <v>0.1286326822</v>
      </c>
      <c r="D37" s="5">
        <f t="shared" si="10"/>
        <v>0.1436121742</v>
      </c>
      <c r="E37" s="5">
        <f t="shared" si="10"/>
        <v>-0.0134071079</v>
      </c>
      <c r="F37" s="5">
        <f t="shared" si="10"/>
        <v>0.02288954221</v>
      </c>
      <c r="G37" s="5">
        <f t="shared" si="10"/>
        <v>0.02836879433</v>
      </c>
      <c r="H37" s="5">
        <f t="shared" si="10"/>
        <v>0.04578633046</v>
      </c>
      <c r="I37" s="5">
        <f t="shared" si="10"/>
        <v>0.09874826147</v>
      </c>
      <c r="J37" s="5">
        <f t="shared" si="10"/>
        <v>0.05452674897</v>
      </c>
      <c r="K37" s="5">
        <f t="shared" si="10"/>
        <v>0.0718171926</v>
      </c>
      <c r="L37" s="5">
        <f t="shared" si="10"/>
        <v>0.2224501758</v>
      </c>
      <c r="M37" s="5">
        <f t="shared" si="10"/>
        <v>-0.1873350923</v>
      </c>
      <c r="N37" s="5">
        <f t="shared" si="10"/>
        <v>0.1552380952</v>
      </c>
      <c r="O37" s="5">
        <f t="shared" si="10"/>
        <v>0.05636978579</v>
      </c>
      <c r="P37" s="5">
        <f t="shared" si="10"/>
        <v>-0.04460374353</v>
      </c>
      <c r="Q37" s="5">
        <f t="shared" si="10"/>
        <v>-0.01944338544</v>
      </c>
      <c r="R37" s="5">
        <f t="shared" si="10"/>
        <v>-0.023934181</v>
      </c>
      <c r="S37" s="5">
        <f t="shared" si="10"/>
        <v>0.01387874361</v>
      </c>
      <c r="T37" s="5"/>
      <c r="U37" s="5"/>
      <c r="V37" s="5"/>
      <c r="W37" s="5"/>
      <c r="X37" s="5"/>
      <c r="Y37" s="5"/>
      <c r="Z37" s="5"/>
    </row>
    <row r="38" ht="14.25" customHeight="1">
      <c r="A38" s="1" t="s">
        <v>34</v>
      </c>
      <c r="B38" s="5"/>
      <c r="C38" s="5">
        <f t="shared" ref="C38:S38" si="11">C29/B16</f>
        <v>0.009967231021</v>
      </c>
      <c r="D38" s="5">
        <f t="shared" si="11"/>
        <v>0.1146048821</v>
      </c>
      <c r="E38" s="5">
        <f t="shared" si="11"/>
        <v>0.08676012461</v>
      </c>
      <c r="F38" s="5">
        <f t="shared" si="11"/>
        <v>0.1930752175</v>
      </c>
      <c r="G38" s="5">
        <f t="shared" si="11"/>
        <v>-0.1196364405</v>
      </c>
      <c r="H38" s="5">
        <f t="shared" si="11"/>
        <v>0.007362658108</v>
      </c>
      <c r="I38" s="5">
        <f t="shared" si="11"/>
        <v>0.04222137695</v>
      </c>
      <c r="J38" s="5">
        <f t="shared" si="11"/>
        <v>0.04368546465</v>
      </c>
      <c r="K38" s="5">
        <f t="shared" si="11"/>
        <v>0.3122923588</v>
      </c>
      <c r="L38" s="5">
        <f t="shared" si="11"/>
        <v>0.1156400966</v>
      </c>
      <c r="M38" s="5">
        <f t="shared" si="11"/>
        <v>0.04916353704</v>
      </c>
      <c r="N38" s="5">
        <f t="shared" si="11"/>
        <v>0.3436265709</v>
      </c>
      <c r="O38" s="5">
        <f t="shared" si="11"/>
        <v>0.3654266958</v>
      </c>
      <c r="P38" s="5">
        <f t="shared" si="11"/>
        <v>0.175862069</v>
      </c>
      <c r="Q38" s="5">
        <f t="shared" si="11"/>
        <v>0.3661087866</v>
      </c>
      <c r="R38" s="5">
        <f t="shared" si="11"/>
        <v>0.07260726073</v>
      </c>
      <c r="S38" s="5">
        <f t="shared" si="11"/>
        <v>0.0231316726</v>
      </c>
      <c r="T38" s="5"/>
      <c r="U38" s="5"/>
      <c r="V38" s="5"/>
      <c r="W38" s="5"/>
      <c r="X38" s="5"/>
      <c r="Y38" s="5"/>
      <c r="Z38" s="5"/>
    </row>
    <row r="39" ht="14.25" customHeight="1">
      <c r="A39" s="43" t="s">
        <v>35</v>
      </c>
      <c r="B39" s="5"/>
      <c r="C39" s="5">
        <f t="shared" ref="C39:S39" si="12">C30/B17</f>
        <v>0.03757096658</v>
      </c>
      <c r="D39" s="5">
        <f t="shared" si="12"/>
        <v>0.08372037455</v>
      </c>
      <c r="E39" s="5">
        <f t="shared" si="12"/>
        <v>0.02615923723</v>
      </c>
      <c r="F39" s="5">
        <f t="shared" si="12"/>
        <v>0.07111297071</v>
      </c>
      <c r="G39" s="5">
        <f t="shared" si="12"/>
        <v>0.02724275238</v>
      </c>
      <c r="H39" s="5">
        <f t="shared" si="12"/>
        <v>0.02826501695</v>
      </c>
      <c r="I39" s="5">
        <f t="shared" si="12"/>
        <v>0.02931589882</v>
      </c>
      <c r="J39" s="5">
        <f t="shared" si="12"/>
        <v>0.1214923908</v>
      </c>
      <c r="K39" s="5">
        <f t="shared" si="12"/>
        <v>0.1488220305</v>
      </c>
      <c r="L39" s="5">
        <f t="shared" si="12"/>
        <v>0.08941701681</v>
      </c>
      <c r="M39" s="5">
        <f t="shared" si="12"/>
        <v>0.1083201154</v>
      </c>
      <c r="N39" s="5">
        <f t="shared" si="12"/>
        <v>0.1808920082</v>
      </c>
      <c r="O39" s="5">
        <f t="shared" si="12"/>
        <v>0.1012793177</v>
      </c>
      <c r="P39" s="5">
        <f t="shared" si="12"/>
        <v>0.03690523263</v>
      </c>
      <c r="Q39" s="5">
        <f t="shared" si="12"/>
        <v>0.05588248711</v>
      </c>
      <c r="R39" s="5">
        <f t="shared" si="12"/>
        <v>0.01464051024</v>
      </c>
      <c r="S39" s="5">
        <f t="shared" si="12"/>
        <v>0.03378610307</v>
      </c>
      <c r="T39" s="5"/>
      <c r="U39" s="5"/>
      <c r="V39" s="5"/>
      <c r="W39" s="5"/>
      <c r="X39" s="5"/>
      <c r="Y39" s="5"/>
      <c r="Z39" s="5"/>
    </row>
    <row r="40" ht="14.25" customHeight="1">
      <c r="A40" s="44" t="s">
        <v>36</v>
      </c>
      <c r="B40" s="5"/>
      <c r="C40" s="5">
        <f t="shared" ref="C40:S40" si="13">C31/B18</f>
        <v>0.006837842774</v>
      </c>
      <c r="D40" s="5">
        <f t="shared" si="13"/>
        <v>0.004689562067</v>
      </c>
      <c r="E40" s="5">
        <f t="shared" si="13"/>
        <v>0.007981892453</v>
      </c>
      <c r="F40" s="5">
        <f t="shared" si="13"/>
        <v>0.003088065969</v>
      </c>
      <c r="G40" s="5">
        <f t="shared" si="13"/>
        <v>0.005520111251</v>
      </c>
      <c r="H40" s="5">
        <f t="shared" si="13"/>
        <v>0.00317246827</v>
      </c>
      <c r="I40" s="5">
        <f t="shared" si="13"/>
        <v>0.0007892161167</v>
      </c>
      <c r="J40" s="5">
        <f t="shared" si="13"/>
        <v>-0.003203297392</v>
      </c>
      <c r="K40" s="5">
        <f t="shared" si="13"/>
        <v>0.01790426134</v>
      </c>
      <c r="L40" s="5">
        <f t="shared" si="13"/>
        <v>0.004112777784</v>
      </c>
      <c r="M40" s="5">
        <f t="shared" si="13"/>
        <v>0.01386599734</v>
      </c>
      <c r="N40" s="5">
        <f t="shared" si="13"/>
        <v>0.001315827365</v>
      </c>
      <c r="O40" s="5">
        <f t="shared" si="13"/>
        <v>-0.001022551588</v>
      </c>
      <c r="P40" s="5">
        <f t="shared" si="13"/>
        <v>-0.0003113269842</v>
      </c>
      <c r="Q40" s="5">
        <f t="shared" si="13"/>
        <v>0.002363576554</v>
      </c>
      <c r="R40" s="5">
        <f t="shared" si="13"/>
        <v>0.002333649742</v>
      </c>
      <c r="S40" s="5">
        <f t="shared" si="13"/>
        <v>0.001374309646</v>
      </c>
      <c r="T40" s="5"/>
      <c r="U40" s="5"/>
      <c r="V40" s="5"/>
      <c r="W40" s="5"/>
      <c r="X40" s="5"/>
      <c r="Y40" s="5"/>
      <c r="Z40" s="5"/>
    </row>
    <row r="41" ht="14.25" customHeight="1">
      <c r="A41" s="43" t="s">
        <v>37</v>
      </c>
      <c r="B41" s="5"/>
      <c r="C41" s="5">
        <f t="shared" ref="C41:S41" si="14">C32/B19</f>
        <v>0.008907424919</v>
      </c>
      <c r="D41" s="5">
        <f t="shared" si="14"/>
        <v>0.009857614407</v>
      </c>
      <c r="E41" s="5">
        <f t="shared" si="14"/>
        <v>0.009081888891</v>
      </c>
      <c r="F41" s="5">
        <f t="shared" si="14"/>
        <v>0.007133628884</v>
      </c>
      <c r="G41" s="5">
        <f t="shared" si="14"/>
        <v>0.006728747853</v>
      </c>
      <c r="H41" s="5">
        <f t="shared" si="14"/>
        <v>0.004539770428</v>
      </c>
      <c r="I41" s="5">
        <f t="shared" si="14"/>
        <v>0.002306598087</v>
      </c>
      <c r="J41" s="5">
        <f t="shared" si="14"/>
        <v>0.003249914128</v>
      </c>
      <c r="K41" s="5">
        <f t="shared" si="14"/>
        <v>0.0238757458</v>
      </c>
      <c r="L41" s="5">
        <f t="shared" si="14"/>
        <v>0.007505666329</v>
      </c>
      <c r="M41" s="5">
        <f t="shared" si="14"/>
        <v>0.01731275994</v>
      </c>
      <c r="N41" s="5">
        <f t="shared" si="14"/>
        <v>0.007261936252</v>
      </c>
      <c r="O41" s="5">
        <f t="shared" si="14"/>
        <v>0.00177239933</v>
      </c>
      <c r="P41" s="5">
        <f t="shared" si="14"/>
        <v>0.0006040964004</v>
      </c>
      <c r="Q41" s="5">
        <f t="shared" si="14"/>
        <v>0.003632175953</v>
      </c>
      <c r="R41" s="5">
        <f t="shared" si="14"/>
        <v>0.00261007064</v>
      </c>
      <c r="S41" s="5">
        <f t="shared" si="14"/>
        <v>0.002093520749</v>
      </c>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t="s">
        <v>44</v>
      </c>
      <c r="B43" s="5"/>
      <c r="C43" s="5">
        <v>1990.0</v>
      </c>
      <c r="D43" s="5">
        <v>2000.0</v>
      </c>
      <c r="E43" s="5">
        <v>2010.0</v>
      </c>
      <c r="F43" s="5">
        <v>2020.0</v>
      </c>
      <c r="G43" s="5"/>
      <c r="H43" s="5"/>
      <c r="I43" s="5"/>
      <c r="J43" s="5"/>
      <c r="K43" s="5"/>
      <c r="L43" s="5"/>
      <c r="M43" s="5"/>
      <c r="N43" s="5"/>
      <c r="O43" s="5"/>
      <c r="P43" s="5"/>
      <c r="Q43" s="5"/>
      <c r="R43" s="5"/>
      <c r="S43" s="5"/>
      <c r="T43" s="5"/>
      <c r="U43" s="5"/>
      <c r="V43" s="5"/>
      <c r="W43" s="5"/>
      <c r="X43" s="5"/>
      <c r="Y43" s="5"/>
      <c r="Z43" s="5"/>
    </row>
    <row r="44" ht="14.25" customHeight="1">
      <c r="A44" s="1" t="s">
        <v>31</v>
      </c>
      <c r="B44" s="5"/>
      <c r="C44" s="42">
        <f t="shared" ref="C44:C54" si="15">E13-B13</f>
        <v>-8442</v>
      </c>
      <c r="D44" s="42">
        <f t="shared" ref="D44:D54" si="16">J13-E13</f>
        <v>-9814</v>
      </c>
      <c r="E44" s="42">
        <f t="shared" ref="E44:E54" si="17">O13-J13</f>
        <v>-12080</v>
      </c>
      <c r="F44" s="42">
        <f t="shared" ref="F44:F54" si="18">S13-O13</f>
        <v>-1961</v>
      </c>
      <c r="G44" s="5"/>
      <c r="H44" s="5"/>
      <c r="I44" s="5"/>
      <c r="J44" s="5"/>
      <c r="K44" s="5"/>
      <c r="L44" s="5"/>
      <c r="M44" s="5"/>
      <c r="N44" s="5"/>
      <c r="O44" s="5"/>
      <c r="P44" s="5"/>
      <c r="Q44" s="5"/>
      <c r="R44" s="5"/>
      <c r="S44" s="5"/>
      <c r="T44" s="5"/>
      <c r="U44" s="5"/>
      <c r="V44" s="5"/>
      <c r="W44" s="5"/>
      <c r="X44" s="5"/>
      <c r="Y44" s="5"/>
      <c r="Z44" s="5"/>
    </row>
    <row r="45" ht="14.25" customHeight="1">
      <c r="A45" s="1" t="s">
        <v>32</v>
      </c>
      <c r="B45" s="5"/>
      <c r="C45" s="42">
        <f t="shared" si="15"/>
        <v>1613</v>
      </c>
      <c r="D45" s="42">
        <f t="shared" si="16"/>
        <v>-3065</v>
      </c>
      <c r="E45" s="42">
        <f t="shared" si="17"/>
        <v>-5076</v>
      </c>
      <c r="F45" s="42">
        <f t="shared" si="18"/>
        <v>-674</v>
      </c>
      <c r="G45" s="5"/>
      <c r="H45" s="5"/>
      <c r="I45" s="5"/>
      <c r="J45" s="5"/>
      <c r="K45" s="5"/>
      <c r="L45" s="5"/>
      <c r="M45" s="5"/>
      <c r="N45" s="5"/>
      <c r="O45" s="5"/>
      <c r="P45" s="5"/>
      <c r="Q45" s="5"/>
      <c r="R45" s="5"/>
      <c r="S45" s="5"/>
      <c r="T45" s="5"/>
      <c r="U45" s="5"/>
      <c r="V45" s="5"/>
      <c r="W45" s="5"/>
      <c r="X45" s="5"/>
      <c r="Y45" s="5"/>
      <c r="Z45" s="5"/>
    </row>
    <row r="46" ht="14.25" customHeight="1">
      <c r="A46" s="1" t="s">
        <v>33</v>
      </c>
      <c r="B46" s="5"/>
      <c r="C46" s="42">
        <f t="shared" si="15"/>
        <v>-1535</v>
      </c>
      <c r="D46" s="42">
        <f t="shared" si="16"/>
        <v>-1086</v>
      </c>
      <c r="E46" s="42">
        <f t="shared" si="17"/>
        <v>-1165</v>
      </c>
      <c r="F46" s="42">
        <f t="shared" si="18"/>
        <v>189</v>
      </c>
      <c r="G46" s="5"/>
      <c r="H46" s="5"/>
      <c r="I46" s="5"/>
      <c r="J46" s="5"/>
      <c r="K46" s="5"/>
      <c r="L46" s="5"/>
      <c r="M46" s="5"/>
      <c r="N46" s="5"/>
      <c r="O46" s="5"/>
      <c r="P46" s="5"/>
      <c r="Q46" s="5"/>
      <c r="R46" s="5"/>
      <c r="S46" s="5"/>
      <c r="T46" s="5"/>
      <c r="U46" s="5"/>
      <c r="V46" s="5"/>
      <c r="W46" s="5"/>
      <c r="X46" s="5"/>
      <c r="Y46" s="5"/>
      <c r="Z46" s="5"/>
    </row>
    <row r="47" ht="14.25" customHeight="1">
      <c r="A47" s="1" t="s">
        <v>34</v>
      </c>
      <c r="B47" s="5"/>
      <c r="C47" s="42">
        <f t="shared" si="15"/>
        <v>-1461</v>
      </c>
      <c r="D47" s="42">
        <f t="shared" si="16"/>
        <v>-1047</v>
      </c>
      <c r="E47" s="42">
        <f t="shared" si="17"/>
        <v>-3656</v>
      </c>
      <c r="F47" s="42">
        <f t="shared" si="18"/>
        <v>-611</v>
      </c>
      <c r="G47" s="5"/>
      <c r="H47" s="5"/>
      <c r="I47" s="5"/>
      <c r="J47" s="5"/>
      <c r="K47" s="5"/>
      <c r="L47" s="5"/>
      <c r="M47" s="5"/>
      <c r="N47" s="5"/>
      <c r="O47" s="5"/>
      <c r="P47" s="5"/>
      <c r="Q47" s="5"/>
      <c r="R47" s="5"/>
      <c r="S47" s="5"/>
      <c r="T47" s="5"/>
      <c r="U47" s="5"/>
      <c r="V47" s="5"/>
      <c r="W47" s="5"/>
      <c r="X47" s="5"/>
      <c r="Y47" s="5"/>
      <c r="Z47" s="5"/>
    </row>
    <row r="48" ht="14.25" customHeight="1">
      <c r="A48" s="43" t="s">
        <v>35</v>
      </c>
      <c r="B48" s="5"/>
      <c r="C48" s="42">
        <f t="shared" si="15"/>
        <v>-9825</v>
      </c>
      <c r="D48" s="42">
        <f t="shared" si="16"/>
        <v>-15012</v>
      </c>
      <c r="E48" s="42">
        <f t="shared" si="17"/>
        <v>-21977</v>
      </c>
      <c r="F48" s="42">
        <f t="shared" si="18"/>
        <v>-3057</v>
      </c>
      <c r="G48" s="5"/>
      <c r="H48" s="5"/>
      <c r="I48" s="5"/>
      <c r="J48" s="5"/>
      <c r="K48" s="5"/>
      <c r="L48" s="5"/>
      <c r="M48" s="5"/>
      <c r="N48" s="5"/>
      <c r="O48" s="5"/>
      <c r="P48" s="5"/>
      <c r="Q48" s="5"/>
      <c r="R48" s="5"/>
      <c r="S48" s="5"/>
      <c r="T48" s="5"/>
      <c r="U48" s="5"/>
      <c r="V48" s="5"/>
      <c r="W48" s="5"/>
      <c r="X48" s="5"/>
      <c r="Y48" s="5"/>
      <c r="Z48" s="5"/>
    </row>
    <row r="49" ht="14.25" customHeight="1">
      <c r="A49" s="44" t="s">
        <v>36</v>
      </c>
      <c r="B49" s="5"/>
      <c r="C49" s="42">
        <f t="shared" si="15"/>
        <v>-18680</v>
      </c>
      <c r="D49" s="42">
        <f t="shared" si="16"/>
        <v>-8838</v>
      </c>
      <c r="E49" s="42">
        <f t="shared" si="17"/>
        <v>-33502</v>
      </c>
      <c r="F49" s="42">
        <f t="shared" si="18"/>
        <v>-5190</v>
      </c>
      <c r="G49" s="5"/>
      <c r="H49" s="5"/>
      <c r="I49" s="5"/>
      <c r="J49" s="5"/>
      <c r="K49" s="5"/>
      <c r="L49" s="5"/>
      <c r="M49" s="5"/>
      <c r="N49" s="5"/>
      <c r="O49" s="5"/>
      <c r="P49" s="5"/>
      <c r="Q49" s="5"/>
      <c r="R49" s="5"/>
      <c r="S49" s="5"/>
      <c r="T49" s="5"/>
      <c r="U49" s="5"/>
      <c r="V49" s="5"/>
      <c r="W49" s="5"/>
      <c r="X49" s="5"/>
      <c r="Y49" s="5"/>
      <c r="Z49" s="5"/>
    </row>
    <row r="50" ht="14.25" customHeight="1">
      <c r="A50" s="43" t="s">
        <v>37</v>
      </c>
      <c r="B50" s="5"/>
      <c r="C50" s="42">
        <f t="shared" si="15"/>
        <v>-28505</v>
      </c>
      <c r="D50" s="42">
        <f t="shared" si="16"/>
        <v>-23850</v>
      </c>
      <c r="E50" s="42">
        <f t="shared" si="17"/>
        <v>-55479</v>
      </c>
      <c r="F50" s="42">
        <f t="shared" si="18"/>
        <v>-8247</v>
      </c>
      <c r="G50" s="5"/>
      <c r="H50" s="5"/>
      <c r="I50" s="5"/>
      <c r="J50" s="5"/>
      <c r="K50" s="5"/>
      <c r="L50" s="5"/>
      <c r="M50" s="5"/>
      <c r="N50" s="5"/>
      <c r="O50" s="5"/>
      <c r="P50" s="5"/>
      <c r="Q50" s="5"/>
      <c r="R50" s="5"/>
      <c r="S50" s="5"/>
      <c r="T50" s="5"/>
      <c r="U50" s="5"/>
      <c r="V50" s="5"/>
      <c r="W50" s="5"/>
      <c r="X50" s="5"/>
      <c r="Y50" s="5"/>
      <c r="Z50" s="5"/>
    </row>
    <row r="51" ht="14.25" customHeight="1">
      <c r="A51" s="1" t="s">
        <v>38</v>
      </c>
      <c r="B51" s="5"/>
      <c r="C51" s="42">
        <f t="shared" si="15"/>
        <v>41121</v>
      </c>
      <c r="D51" s="42">
        <f t="shared" si="16"/>
        <v>27351</v>
      </c>
      <c r="E51" s="42">
        <f t="shared" si="17"/>
        <v>40053</v>
      </c>
      <c r="F51" s="42">
        <f t="shared" si="18"/>
        <v>10560</v>
      </c>
      <c r="G51" s="5"/>
      <c r="H51" s="5"/>
      <c r="I51" s="5"/>
      <c r="J51" s="5"/>
      <c r="K51" s="5"/>
      <c r="L51" s="5"/>
      <c r="M51" s="5"/>
      <c r="N51" s="5"/>
      <c r="O51" s="5"/>
      <c r="P51" s="5"/>
      <c r="Q51" s="5"/>
      <c r="R51" s="5"/>
      <c r="S51" s="5"/>
      <c r="T51" s="5"/>
      <c r="U51" s="5"/>
      <c r="V51" s="5"/>
      <c r="W51" s="5"/>
      <c r="X51" s="5"/>
      <c r="Y51" s="5"/>
      <c r="Z51" s="5"/>
    </row>
    <row r="52" ht="14.25" customHeight="1">
      <c r="A52" s="1" t="s">
        <v>39</v>
      </c>
      <c r="B52" s="5"/>
      <c r="C52" s="42">
        <f t="shared" si="15"/>
        <v>-12617</v>
      </c>
      <c r="D52" s="42">
        <f t="shared" si="16"/>
        <v>-3946</v>
      </c>
      <c r="E52" s="42">
        <f t="shared" si="17"/>
        <v>15463</v>
      </c>
      <c r="F52" s="42">
        <f t="shared" si="18"/>
        <v>-2313</v>
      </c>
      <c r="G52" s="5"/>
      <c r="H52" s="5"/>
      <c r="I52" s="5"/>
      <c r="J52" s="5"/>
      <c r="K52" s="5"/>
      <c r="L52" s="5"/>
      <c r="M52" s="5"/>
      <c r="N52" s="5"/>
      <c r="O52" s="5"/>
      <c r="P52" s="5"/>
      <c r="Q52" s="5"/>
      <c r="R52" s="5"/>
      <c r="S52" s="5"/>
      <c r="T52" s="5"/>
      <c r="U52" s="5"/>
      <c r="V52" s="5"/>
      <c r="W52" s="5"/>
      <c r="X52" s="5"/>
      <c r="Y52" s="5"/>
      <c r="Z52" s="5"/>
    </row>
    <row r="53" ht="14.25" customHeight="1">
      <c r="A53" s="1" t="s">
        <v>40</v>
      </c>
      <c r="B53" s="5"/>
      <c r="C53" s="42">
        <f t="shared" si="15"/>
        <v>0</v>
      </c>
      <c r="D53" s="42">
        <f t="shared" si="16"/>
        <v>445</v>
      </c>
      <c r="E53" s="42">
        <f t="shared" si="17"/>
        <v>-33</v>
      </c>
      <c r="F53" s="42">
        <f t="shared" si="18"/>
        <v>-1</v>
      </c>
      <c r="G53" s="5"/>
      <c r="H53" s="5"/>
      <c r="I53" s="5"/>
      <c r="J53" s="5"/>
      <c r="K53" s="5"/>
      <c r="L53" s="5"/>
      <c r="M53" s="5"/>
      <c r="N53" s="5"/>
      <c r="O53" s="5"/>
      <c r="P53" s="5"/>
      <c r="Q53" s="5"/>
      <c r="R53" s="5"/>
      <c r="S53" s="5"/>
      <c r="T53" s="5"/>
      <c r="U53" s="5"/>
      <c r="V53" s="5"/>
      <c r="W53" s="5"/>
      <c r="X53" s="5"/>
      <c r="Y53" s="5"/>
      <c r="Z53" s="5"/>
    </row>
    <row r="54" ht="14.25" customHeight="1">
      <c r="A54" s="43" t="s">
        <v>41</v>
      </c>
      <c r="B54" s="5"/>
      <c r="C54" s="42">
        <f t="shared" si="15"/>
        <v>-1</v>
      </c>
      <c r="D54" s="42">
        <f t="shared" si="16"/>
        <v>0</v>
      </c>
      <c r="E54" s="42">
        <f t="shared" si="17"/>
        <v>4</v>
      </c>
      <c r="F54" s="42">
        <f t="shared" si="18"/>
        <v>-1</v>
      </c>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5">
    <mergeCell ref="A5:D5"/>
    <mergeCell ref="A7:U7"/>
    <mergeCell ref="A8:U8"/>
    <mergeCell ref="A9:U9"/>
    <mergeCell ref="A10:U10"/>
  </mergeCells>
  <printOptions/>
  <pageMargins bottom="0.75" footer="0.0" header="0.0" left="0.7" right="0.7" top="0.75"/>
  <pageSetup scale="5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11.14"/>
    <col customWidth="1" min="3" max="3" width="11.43"/>
    <col customWidth="1" min="4" max="4" width="10.43"/>
    <col customWidth="1" min="5" max="5" width="11.29"/>
    <col customWidth="1" min="6" max="6" width="10.0"/>
    <col customWidth="1" min="7" max="7" width="8.57"/>
    <col customWidth="1" min="8" max="8" width="9.29"/>
    <col customWidth="1" min="9" max="9" width="8.86"/>
    <col customWidth="1" min="10" max="11" width="9.71"/>
    <col customWidth="1" min="12" max="13" width="9.43"/>
    <col customWidth="1" min="14" max="14" width="8.86"/>
    <col customWidth="1" min="15" max="16" width="9.71"/>
    <col customWidth="1" min="17" max="17" width="9.43"/>
    <col customWidth="1" min="18" max="20" width="9.0"/>
    <col customWidth="1" min="21" max="21" width="11.71"/>
    <col customWidth="1" min="22" max="22" width="11.86"/>
    <col customWidth="1" min="23" max="31" width="8.86"/>
  </cols>
  <sheetData>
    <row r="1" ht="4.5" customHeight="1">
      <c r="A1" s="7" t="s">
        <v>5</v>
      </c>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ht="14.25" customHeight="1">
      <c r="A2" s="9" t="s">
        <v>45</v>
      </c>
      <c r="W2" s="13"/>
      <c r="X2" s="13"/>
      <c r="Y2" s="5"/>
      <c r="Z2" s="5"/>
      <c r="AA2" s="5"/>
      <c r="AB2" s="5"/>
      <c r="AC2" s="5"/>
      <c r="AD2" s="5"/>
      <c r="AE2" s="5"/>
    </row>
    <row r="3" ht="14.25" customHeight="1">
      <c r="A3" s="10" t="s">
        <v>46</v>
      </c>
      <c r="W3" s="13"/>
      <c r="X3" s="13"/>
      <c r="Y3" s="5"/>
      <c r="Z3" s="5"/>
      <c r="AA3" s="5"/>
      <c r="AB3" s="5"/>
      <c r="AC3" s="5"/>
      <c r="AD3" s="5"/>
      <c r="AE3" s="5"/>
    </row>
    <row r="4" ht="14.25" customHeight="1">
      <c r="A4" s="11" t="s">
        <v>8</v>
      </c>
      <c r="W4" s="13"/>
      <c r="X4" s="13"/>
      <c r="Y4" s="5"/>
      <c r="Z4" s="5"/>
      <c r="AA4" s="5"/>
      <c r="AB4" s="5"/>
      <c r="AC4" s="5"/>
      <c r="AD4" s="5"/>
      <c r="AE4" s="5"/>
    </row>
    <row r="5" ht="14.25" customHeight="1">
      <c r="A5" s="12" t="s">
        <v>9</v>
      </c>
      <c r="W5" s="13"/>
      <c r="X5" s="13"/>
      <c r="Y5" s="13"/>
      <c r="Z5" s="13"/>
      <c r="AA5" s="13"/>
      <c r="AB5" s="13"/>
      <c r="AC5" s="13"/>
      <c r="AD5" s="13"/>
      <c r="AE5" s="13"/>
    </row>
    <row r="6" ht="45.0" customHeight="1">
      <c r="A6" s="14" t="s">
        <v>10</v>
      </c>
      <c r="B6" s="15" t="s">
        <v>11</v>
      </c>
      <c r="C6" s="16" t="s">
        <v>12</v>
      </c>
      <c r="D6" s="17" t="s">
        <v>13</v>
      </c>
      <c r="E6" s="16" t="s">
        <v>14</v>
      </c>
      <c r="F6" s="18" t="s">
        <v>15</v>
      </c>
      <c r="G6" s="18" t="s">
        <v>16</v>
      </c>
      <c r="H6" s="18" t="s">
        <v>17</v>
      </c>
      <c r="I6" s="18" t="s">
        <v>47</v>
      </c>
      <c r="J6" s="18" t="s">
        <v>48</v>
      </c>
      <c r="K6" s="18" t="s">
        <v>49</v>
      </c>
      <c r="L6" s="18" t="s">
        <v>21</v>
      </c>
      <c r="M6" s="18" t="s">
        <v>22</v>
      </c>
      <c r="N6" s="18" t="s">
        <v>50</v>
      </c>
      <c r="O6" s="18" t="s">
        <v>24</v>
      </c>
      <c r="P6" s="18" t="s">
        <v>25</v>
      </c>
      <c r="Q6" s="18" t="s">
        <v>51</v>
      </c>
      <c r="R6" s="18" t="s">
        <v>27</v>
      </c>
      <c r="S6" s="18" t="s">
        <v>52</v>
      </c>
      <c r="T6" s="18" t="s">
        <v>53</v>
      </c>
      <c r="U6" s="18" t="s">
        <v>54</v>
      </c>
      <c r="V6" s="17" t="s">
        <v>30</v>
      </c>
      <c r="W6" s="13"/>
      <c r="X6" s="13"/>
      <c r="Y6" s="5"/>
      <c r="Z6" s="5"/>
      <c r="AA6" s="5"/>
      <c r="AB6" s="5"/>
      <c r="AC6" s="5"/>
      <c r="AD6" s="5"/>
      <c r="AE6" s="5"/>
    </row>
    <row r="7" ht="22.5" customHeight="1">
      <c r="A7" s="12"/>
      <c r="B7" s="19">
        <v>1984.0</v>
      </c>
      <c r="C7" s="19">
        <v>1986.0</v>
      </c>
      <c r="D7" s="17">
        <v>1988.0</v>
      </c>
      <c r="E7" s="18">
        <v>1990.0</v>
      </c>
      <c r="F7" s="18">
        <v>1992.0</v>
      </c>
      <c r="G7" s="20">
        <v>1994.0</v>
      </c>
      <c r="H7" s="20">
        <v>1996.0</v>
      </c>
      <c r="I7" s="20">
        <v>1998.0</v>
      </c>
      <c r="J7" s="20">
        <v>2000.0</v>
      </c>
      <c r="K7" s="19">
        <v>2002.0</v>
      </c>
      <c r="L7" s="19">
        <v>2004.0</v>
      </c>
      <c r="M7" s="19">
        <v>2006.0</v>
      </c>
      <c r="N7" s="19">
        <v>2008.0</v>
      </c>
      <c r="O7" s="19">
        <v>2010.0</v>
      </c>
      <c r="P7" s="19">
        <v>2012.0</v>
      </c>
      <c r="Q7" s="19">
        <v>2014.0</v>
      </c>
      <c r="R7" s="19">
        <v>2016.0</v>
      </c>
      <c r="S7" s="19">
        <v>2018.0</v>
      </c>
      <c r="T7" s="20">
        <v>2020.0</v>
      </c>
      <c r="U7" s="21"/>
      <c r="V7" s="22"/>
      <c r="W7" s="22"/>
      <c r="X7" s="22"/>
      <c r="Y7" s="22"/>
      <c r="Z7" s="22"/>
      <c r="AA7" s="22"/>
      <c r="AB7" s="22"/>
      <c r="AC7" s="22"/>
      <c r="AD7" s="22"/>
      <c r="AE7" s="22"/>
    </row>
    <row r="8" ht="14.25" customHeight="1">
      <c r="A8" s="2" t="s">
        <v>31</v>
      </c>
      <c r="B8" s="23">
        <v>201920.0</v>
      </c>
      <c r="C8" s="23">
        <v>198560.0</v>
      </c>
      <c r="D8" s="24">
        <v>196210.0</v>
      </c>
      <c r="E8" s="25">
        <v>193071.0</v>
      </c>
      <c r="F8" s="24">
        <v>188883.0</v>
      </c>
      <c r="G8" s="24">
        <v>177111.0</v>
      </c>
      <c r="H8" s="24">
        <v>168763.0</v>
      </c>
      <c r="I8" s="24">
        <v>159459.0</v>
      </c>
      <c r="J8" s="24">
        <v>151011.0</v>
      </c>
      <c r="K8" s="26">
        <v>139253.0</v>
      </c>
      <c r="L8" s="26">
        <v>134429.0</v>
      </c>
      <c r="M8" s="26">
        <v>128505.0</v>
      </c>
      <c r="N8" s="26">
        <v>122935.0</v>
      </c>
      <c r="O8" s="26">
        <v>119635.0</v>
      </c>
      <c r="P8" s="26">
        <v>119309.0</v>
      </c>
      <c r="Q8" s="26">
        <v>118077.0</v>
      </c>
      <c r="R8" s="26">
        <v>117484.0</v>
      </c>
      <c r="S8" s="26">
        <v>116926.0</v>
      </c>
      <c r="T8" s="26">
        <v>114616.0</v>
      </c>
      <c r="U8" s="24">
        <v>-87304.0</v>
      </c>
      <c r="V8" s="26">
        <v>-2425.0</v>
      </c>
      <c r="W8" s="13"/>
      <c r="X8" s="13"/>
      <c r="Y8" s="5"/>
      <c r="Z8" s="5"/>
      <c r="AA8" s="5"/>
      <c r="AB8" s="5"/>
      <c r="AC8" s="5"/>
      <c r="AD8" s="5"/>
      <c r="AE8" s="5"/>
    </row>
    <row r="9" ht="14.25" customHeight="1">
      <c r="A9" s="2" t="s">
        <v>32</v>
      </c>
      <c r="B9" s="23">
        <v>65677.0</v>
      </c>
      <c r="C9" s="23">
        <v>64486.0</v>
      </c>
      <c r="D9" s="25">
        <v>63224.0</v>
      </c>
      <c r="E9" s="25">
        <v>62121.0</v>
      </c>
      <c r="F9" s="25">
        <v>60647.0</v>
      </c>
      <c r="G9" s="25">
        <v>58399.0</v>
      </c>
      <c r="H9" s="25">
        <v>55842.0</v>
      </c>
      <c r="I9" s="25">
        <v>53767.0</v>
      </c>
      <c r="J9" s="25">
        <v>49446.0</v>
      </c>
      <c r="K9" s="23">
        <v>49508.0</v>
      </c>
      <c r="L9" s="23">
        <v>48499.0</v>
      </c>
      <c r="M9" s="23">
        <v>46916.0</v>
      </c>
      <c r="N9" s="23">
        <v>44653.0</v>
      </c>
      <c r="O9" s="23">
        <v>44085.0</v>
      </c>
      <c r="P9" s="23">
        <v>43919.0</v>
      </c>
      <c r="Q9" s="23">
        <v>44001.0</v>
      </c>
      <c r="R9" s="23">
        <v>43757.0</v>
      </c>
      <c r="S9" s="23">
        <v>43610.0</v>
      </c>
      <c r="T9" s="23">
        <v>43768.0</v>
      </c>
      <c r="U9" s="25">
        <v>-21909.0</v>
      </c>
      <c r="V9" s="23">
        <v>-609.0</v>
      </c>
      <c r="W9" s="13"/>
      <c r="X9" s="13"/>
      <c r="Y9" s="5"/>
      <c r="Z9" s="5"/>
      <c r="AA9" s="5"/>
      <c r="AB9" s="5"/>
      <c r="AC9" s="5"/>
      <c r="AD9" s="5"/>
      <c r="AE9" s="5"/>
    </row>
    <row r="10" ht="14.25" customHeight="1">
      <c r="A10" s="2" t="s">
        <v>33</v>
      </c>
      <c r="B10" s="23">
        <v>37620.0</v>
      </c>
      <c r="C10" s="23">
        <v>37788.0</v>
      </c>
      <c r="D10" s="25">
        <v>39649.0</v>
      </c>
      <c r="E10" s="25">
        <v>42169.0</v>
      </c>
      <c r="F10" s="25">
        <v>43096.0</v>
      </c>
      <c r="G10" s="25">
        <v>42616.0</v>
      </c>
      <c r="H10" s="25">
        <v>41320.0</v>
      </c>
      <c r="I10" s="25">
        <v>41674.0</v>
      </c>
      <c r="J10" s="25">
        <v>40950.0</v>
      </c>
      <c r="K10" s="23">
        <v>39936.0</v>
      </c>
      <c r="L10" s="23">
        <v>38691.0</v>
      </c>
      <c r="M10" s="23">
        <v>37949.0</v>
      </c>
      <c r="N10" s="23">
        <v>37133.0</v>
      </c>
      <c r="O10" s="23">
        <v>35392.0</v>
      </c>
      <c r="P10" s="23">
        <v>33340.0</v>
      </c>
      <c r="Q10" s="23">
        <v>32582.0</v>
      </c>
      <c r="R10" s="23">
        <v>32565.0</v>
      </c>
      <c r="S10" s="23">
        <v>32121.0</v>
      </c>
      <c r="T10" s="23">
        <v>30526.0</v>
      </c>
      <c r="U10" s="25">
        <v>-7094.0</v>
      </c>
      <c r="V10" s="23">
        <v>-197.0</v>
      </c>
      <c r="W10" s="13"/>
      <c r="X10" s="13"/>
      <c r="Y10" s="5"/>
      <c r="Z10" s="5"/>
      <c r="AA10" s="5"/>
      <c r="AB10" s="5"/>
      <c r="AC10" s="5"/>
      <c r="AD10" s="5"/>
      <c r="AE10" s="5"/>
    </row>
    <row r="11" ht="14.25" customHeight="1">
      <c r="A11" s="2" t="s">
        <v>34</v>
      </c>
      <c r="B11" s="23">
        <v>256325.0</v>
      </c>
      <c r="C11" s="23">
        <v>253218.0</v>
      </c>
      <c r="D11" s="25">
        <v>245054.0</v>
      </c>
      <c r="E11" s="25">
        <v>227700.0</v>
      </c>
      <c r="F11" s="25">
        <v>225501.0</v>
      </c>
      <c r="G11" s="25">
        <v>234269.0</v>
      </c>
      <c r="H11" s="25">
        <v>241461.0</v>
      </c>
      <c r="I11" s="25">
        <v>246838.0</v>
      </c>
      <c r="J11" s="25">
        <v>243414.0</v>
      </c>
      <c r="K11" s="23">
        <v>250581.0</v>
      </c>
      <c r="L11" s="23">
        <v>244848.0</v>
      </c>
      <c r="M11" s="23">
        <v>231085.0</v>
      </c>
      <c r="N11" s="23">
        <v>229156.0</v>
      </c>
      <c r="O11" s="23">
        <v>229875.0</v>
      </c>
      <c r="P11" s="23">
        <v>229658.0</v>
      </c>
      <c r="Q11" s="23">
        <v>228808.0</v>
      </c>
      <c r="R11" s="23">
        <v>226029.0</v>
      </c>
      <c r="S11" s="23">
        <v>221201.0</v>
      </c>
      <c r="T11" s="23">
        <v>218735.0</v>
      </c>
      <c r="U11" s="25">
        <v>-37590.0</v>
      </c>
      <c r="V11" s="23">
        <v>-1044.0</v>
      </c>
      <c r="W11" s="13"/>
      <c r="X11" s="13"/>
      <c r="Y11" s="5"/>
      <c r="Z11" s="5"/>
      <c r="AA11" s="5"/>
      <c r="AB11" s="5"/>
      <c r="AC11" s="5"/>
      <c r="AD11" s="5"/>
      <c r="AE11" s="5"/>
    </row>
    <row r="12" ht="14.25" customHeight="1">
      <c r="A12" s="27" t="s">
        <v>35</v>
      </c>
      <c r="B12" s="28">
        <v>561542.0</v>
      </c>
      <c r="C12" s="28">
        <v>554052.0</v>
      </c>
      <c r="D12" s="29">
        <v>544137.0</v>
      </c>
      <c r="E12" s="29">
        <v>525061.0</v>
      </c>
      <c r="F12" s="29">
        <v>518127.0</v>
      </c>
      <c r="G12" s="29">
        <v>512395.0</v>
      </c>
      <c r="H12" s="29">
        <v>507386.0</v>
      </c>
      <c r="I12" s="29">
        <v>501738.0</v>
      </c>
      <c r="J12" s="29">
        <v>484821.0</v>
      </c>
      <c r="K12" s="29">
        <v>479278.0</v>
      </c>
      <c r="L12" s="28">
        <v>466467.0</v>
      </c>
      <c r="M12" s="28">
        <v>444455.0</v>
      </c>
      <c r="N12" s="28">
        <v>433877.0</v>
      </c>
      <c r="O12" s="28">
        <v>428987.0</v>
      </c>
      <c r="P12" s="28">
        <v>426226.0</v>
      </c>
      <c r="Q12" s="28">
        <v>423468.0</v>
      </c>
      <c r="R12" s="28">
        <v>419835.0</v>
      </c>
      <c r="S12" s="28">
        <v>413858.0</v>
      </c>
      <c r="T12" s="28">
        <v>407645.0</v>
      </c>
      <c r="U12" s="29">
        <v>-153897.0</v>
      </c>
      <c r="V12" s="28">
        <v>-4275.0</v>
      </c>
      <c r="W12" s="30"/>
      <c r="X12" s="30"/>
      <c r="Y12" s="31"/>
      <c r="Z12" s="31"/>
      <c r="AA12" s="31"/>
      <c r="AB12" s="31"/>
      <c r="AC12" s="31"/>
      <c r="AD12" s="31"/>
      <c r="AE12" s="31"/>
    </row>
    <row r="13" ht="14.25" customHeight="1">
      <c r="A13" s="32" t="s">
        <v>36</v>
      </c>
      <c r="B13" s="33">
        <v>141932.0</v>
      </c>
      <c r="C13" s="33">
        <v>141348.0</v>
      </c>
      <c r="D13" s="34">
        <v>139764.0</v>
      </c>
      <c r="E13" s="34">
        <v>137267.0</v>
      </c>
      <c r="F13" s="34">
        <v>136473.0</v>
      </c>
      <c r="G13" s="34">
        <v>135950.0</v>
      </c>
      <c r="H13" s="34">
        <v>135507.0</v>
      </c>
      <c r="I13" s="34">
        <v>134599.0</v>
      </c>
      <c r="J13" s="34">
        <v>124714.0</v>
      </c>
      <c r="K13" s="34">
        <v>117005.0</v>
      </c>
      <c r="L13" s="33">
        <v>116028.0</v>
      </c>
      <c r="M13" s="33">
        <v>111696.0</v>
      </c>
      <c r="N13" s="33">
        <v>111219.0</v>
      </c>
      <c r="O13" s="33">
        <v>110842.0</v>
      </c>
      <c r="P13" s="33">
        <v>110385.0</v>
      </c>
      <c r="Q13" s="33">
        <v>110102.0</v>
      </c>
      <c r="R13" s="33">
        <v>110203.0</v>
      </c>
      <c r="S13" s="33">
        <v>109857.0</v>
      </c>
      <c r="T13" s="33">
        <v>109816.0</v>
      </c>
      <c r="U13" s="34">
        <v>-32116.0</v>
      </c>
      <c r="V13" s="33">
        <v>-892.0</v>
      </c>
      <c r="W13" s="13"/>
      <c r="X13" s="13"/>
      <c r="Y13" s="5"/>
      <c r="Z13" s="5"/>
      <c r="AA13" s="5"/>
      <c r="AB13" s="5"/>
      <c r="AC13" s="5"/>
      <c r="AD13" s="5"/>
      <c r="AE13" s="5"/>
    </row>
    <row r="14" ht="14.25" customHeight="1">
      <c r="A14" s="27" t="s">
        <v>37</v>
      </c>
      <c r="B14" s="28">
        <v>703474.0</v>
      </c>
      <c r="C14" s="28">
        <v>695400.0</v>
      </c>
      <c r="D14" s="29">
        <v>683901.0</v>
      </c>
      <c r="E14" s="29">
        <v>662328.0</v>
      </c>
      <c r="F14" s="29">
        <v>654600.0</v>
      </c>
      <c r="G14" s="29">
        <v>648345.0</v>
      </c>
      <c r="H14" s="29">
        <v>642893.0</v>
      </c>
      <c r="I14" s="29">
        <v>636337.0</v>
      </c>
      <c r="J14" s="29">
        <v>609535.0</v>
      </c>
      <c r="K14" s="29">
        <v>596283.0</v>
      </c>
      <c r="L14" s="28">
        <v>582495.0</v>
      </c>
      <c r="M14" s="28">
        <v>556151.0</v>
      </c>
      <c r="N14" s="28">
        <v>545096.0</v>
      </c>
      <c r="O14" s="28">
        <v>539829.0</v>
      </c>
      <c r="P14" s="28">
        <v>536611.0</v>
      </c>
      <c r="Q14" s="28">
        <v>533570.0</v>
      </c>
      <c r="R14" s="28">
        <v>530038.0</v>
      </c>
      <c r="S14" s="28">
        <v>523715.0</v>
      </c>
      <c r="T14" s="28">
        <v>517461.0</v>
      </c>
      <c r="U14" s="29">
        <v>-186013.0</v>
      </c>
      <c r="V14" s="28">
        <v>-5167.0</v>
      </c>
      <c r="W14" s="30"/>
      <c r="X14" s="30"/>
      <c r="Y14" s="31"/>
      <c r="Z14" s="31"/>
      <c r="AA14" s="31"/>
      <c r="AB14" s="31"/>
      <c r="AC14" s="31"/>
      <c r="AD14" s="31"/>
      <c r="AE14" s="31"/>
    </row>
    <row r="15" ht="14.25" customHeight="1">
      <c r="A15" s="2" t="s">
        <v>38</v>
      </c>
      <c r="B15" s="23">
        <v>163792.0</v>
      </c>
      <c r="C15" s="23">
        <v>173406.0</v>
      </c>
      <c r="D15" s="25">
        <v>188214.0</v>
      </c>
      <c r="E15" s="25">
        <v>207238.0</v>
      </c>
      <c r="F15" s="25">
        <v>217507.0</v>
      </c>
      <c r="G15" s="25">
        <v>225710.0</v>
      </c>
      <c r="H15" s="25">
        <v>231987.0</v>
      </c>
      <c r="I15" s="25">
        <v>240888.0</v>
      </c>
      <c r="J15" s="25">
        <v>254816.0</v>
      </c>
      <c r="K15" s="23">
        <v>262867.0</v>
      </c>
      <c r="L15" s="23">
        <v>277272.0</v>
      </c>
      <c r="M15" s="23">
        <v>300540.0</v>
      </c>
      <c r="N15" s="23">
        <v>315679.0</v>
      </c>
      <c r="O15" s="23">
        <v>321555.0</v>
      </c>
      <c r="P15" s="23">
        <v>325407.0</v>
      </c>
      <c r="Q15" s="23">
        <v>329871.0</v>
      </c>
      <c r="R15" s="23">
        <v>334445.0</v>
      </c>
      <c r="S15" s="23">
        <v>342584.0</v>
      </c>
      <c r="T15" s="23">
        <v>347665.0</v>
      </c>
      <c r="U15" s="25">
        <v>183873.0</v>
      </c>
      <c r="V15" s="23">
        <v>5108.0</v>
      </c>
      <c r="W15" s="13"/>
      <c r="X15" s="13"/>
      <c r="Y15" s="5"/>
      <c r="Z15" s="5"/>
      <c r="AA15" s="5"/>
      <c r="AB15" s="5"/>
      <c r="AC15" s="5"/>
      <c r="AD15" s="5"/>
      <c r="AE15" s="5"/>
    </row>
    <row r="16" ht="14.25" customHeight="1">
      <c r="A16" s="2" t="s">
        <v>39</v>
      </c>
      <c r="B16" s="23">
        <v>1009369.0</v>
      </c>
      <c r="C16" s="23">
        <v>1007643.0</v>
      </c>
      <c r="D16" s="25">
        <v>1004336.0</v>
      </c>
      <c r="E16" s="25">
        <v>1006884.0</v>
      </c>
      <c r="F16" s="25">
        <v>1004336.0</v>
      </c>
      <c r="G16" s="25">
        <v>1002388.0</v>
      </c>
      <c r="H16" s="25">
        <v>1001125.0</v>
      </c>
      <c r="I16" s="25">
        <v>1000442.0</v>
      </c>
      <c r="J16" s="25">
        <v>1007724.0</v>
      </c>
      <c r="K16" s="23">
        <v>1012928.0</v>
      </c>
      <c r="L16" s="23">
        <v>1012307.0</v>
      </c>
      <c r="M16" s="23">
        <v>1015386.0</v>
      </c>
      <c r="N16" s="23">
        <v>1021336.0</v>
      </c>
      <c r="O16" s="23">
        <v>1020717.0</v>
      </c>
      <c r="P16" s="23">
        <v>1020083.0</v>
      </c>
      <c r="Q16" s="23">
        <v>1018674.0</v>
      </c>
      <c r="R16" s="23">
        <v>1017635.0</v>
      </c>
      <c r="S16" s="23">
        <v>1020057.0</v>
      </c>
      <c r="T16" s="23">
        <v>1021202.0</v>
      </c>
      <c r="U16" s="25">
        <v>11833.0</v>
      </c>
      <c r="V16" s="23">
        <v>329.0</v>
      </c>
      <c r="W16" s="13"/>
      <c r="X16" s="13"/>
      <c r="Y16" s="5"/>
      <c r="Z16" s="5"/>
      <c r="AA16" s="5"/>
      <c r="AB16" s="5"/>
      <c r="AC16" s="5"/>
      <c r="AD16" s="5"/>
      <c r="AE16" s="5"/>
    </row>
    <row r="17" ht="14.25" customHeight="1">
      <c r="A17" s="2" t="s">
        <v>40</v>
      </c>
      <c r="B17" s="23">
        <v>57980.0</v>
      </c>
      <c r="C17" s="23">
        <v>58165.0</v>
      </c>
      <c r="D17" s="35">
        <v>58165.0</v>
      </c>
      <c r="E17" s="35">
        <v>58165.0</v>
      </c>
      <c r="F17" s="35">
        <v>58172.0</v>
      </c>
      <c r="G17" s="35">
        <v>58172.0</v>
      </c>
      <c r="H17" s="35">
        <v>58611.0</v>
      </c>
      <c r="I17" s="35">
        <v>56948.0</v>
      </c>
      <c r="J17" s="35">
        <v>62541.0</v>
      </c>
      <c r="K17" s="23">
        <v>62541.0</v>
      </c>
      <c r="L17" s="23">
        <v>62541.0</v>
      </c>
      <c r="M17" s="23">
        <v>62350.0</v>
      </c>
      <c r="N17" s="23">
        <v>62350.0</v>
      </c>
      <c r="O17" s="23">
        <v>62361.0</v>
      </c>
      <c r="P17" s="23">
        <v>62361.0</v>
      </c>
      <c r="Q17" s="23">
        <v>62361.0</v>
      </c>
      <c r="R17" s="23">
        <v>62361.0</v>
      </c>
      <c r="S17" s="23">
        <v>58124.0</v>
      </c>
      <c r="T17" s="23">
        <v>58153.0</v>
      </c>
      <c r="U17" s="35">
        <v>173.0</v>
      </c>
      <c r="V17" s="36">
        <v>5.0</v>
      </c>
      <c r="W17" s="13"/>
      <c r="X17" s="13"/>
      <c r="Y17" s="5"/>
      <c r="Z17" s="5"/>
      <c r="AA17" s="5"/>
      <c r="AB17" s="5"/>
      <c r="AC17" s="5"/>
      <c r="AD17" s="5"/>
      <c r="AE17" s="5"/>
    </row>
    <row r="18" ht="14.25" customHeight="1">
      <c r="A18" s="37" t="s">
        <v>41</v>
      </c>
      <c r="B18" s="38">
        <v>1934615.0</v>
      </c>
      <c r="C18" s="38">
        <v>1934614.0</v>
      </c>
      <c r="D18" s="38">
        <v>1934616.0</v>
      </c>
      <c r="E18" s="38">
        <v>1934615.0</v>
      </c>
      <c r="F18" s="38">
        <v>1934615.0</v>
      </c>
      <c r="G18" s="38">
        <v>1934615.0</v>
      </c>
      <c r="H18" s="38">
        <v>1934616.0</v>
      </c>
      <c r="I18" s="38">
        <v>1934616.0</v>
      </c>
      <c r="J18" s="39">
        <v>1934616.0</v>
      </c>
      <c r="K18" s="38">
        <v>1934619.0</v>
      </c>
      <c r="L18" s="38">
        <v>1934615.0</v>
      </c>
      <c r="M18" s="38">
        <v>1934427.0</v>
      </c>
      <c r="N18" s="38">
        <v>1944461.0</v>
      </c>
      <c r="O18" s="38">
        <v>1944462.0</v>
      </c>
      <c r="P18" s="38">
        <v>1944462.0</v>
      </c>
      <c r="Q18" s="38">
        <v>1944476.0</v>
      </c>
      <c r="R18" s="38">
        <v>1944479.0</v>
      </c>
      <c r="S18" s="38">
        <v>1944480.0</v>
      </c>
      <c r="T18" s="38">
        <v>1944481.0</v>
      </c>
      <c r="U18" s="39">
        <v>9866.0</v>
      </c>
      <c r="V18" s="38">
        <v>274.0</v>
      </c>
      <c r="W18" s="30"/>
      <c r="X18" s="30"/>
      <c r="Y18" s="31"/>
      <c r="Z18" s="31"/>
      <c r="AA18" s="31"/>
      <c r="AB18" s="31"/>
      <c r="AC18" s="31"/>
      <c r="AD18" s="31"/>
      <c r="AE18" s="31"/>
    </row>
    <row r="19" ht="14.25" customHeight="1">
      <c r="A19" s="45"/>
      <c r="B19" s="46"/>
      <c r="C19" s="46"/>
      <c r="D19" s="46"/>
      <c r="E19" s="46"/>
      <c r="F19" s="46"/>
      <c r="G19" s="46"/>
      <c r="H19" s="46"/>
      <c r="I19" s="46"/>
      <c r="J19" s="46"/>
      <c r="K19" s="46"/>
      <c r="L19" s="46"/>
      <c r="M19" s="46"/>
      <c r="N19" s="46"/>
      <c r="O19" s="46"/>
      <c r="P19" s="46"/>
      <c r="Q19" s="46"/>
      <c r="R19" s="46"/>
      <c r="S19" s="46"/>
      <c r="T19" s="46"/>
      <c r="U19" s="46"/>
      <c r="V19" s="46"/>
      <c r="W19" s="47"/>
      <c r="X19" s="47"/>
      <c r="Y19" s="48"/>
      <c r="Z19" s="48"/>
      <c r="AA19" s="48"/>
      <c r="AB19" s="48"/>
      <c r="AC19" s="48"/>
      <c r="AD19" s="48"/>
      <c r="AE19" s="48"/>
    </row>
    <row r="20" ht="14.25" customHeight="1">
      <c r="A20" s="1" t="s">
        <v>42</v>
      </c>
      <c r="B20" s="41"/>
      <c r="C20" s="19">
        <v>1986.0</v>
      </c>
      <c r="D20" s="17">
        <v>1988.0</v>
      </c>
      <c r="E20" s="18">
        <v>1990.0</v>
      </c>
      <c r="F20" s="18">
        <v>1992.0</v>
      </c>
      <c r="G20" s="20">
        <v>1994.0</v>
      </c>
      <c r="H20" s="20">
        <v>1996.0</v>
      </c>
      <c r="I20" s="20">
        <v>1998.0</v>
      </c>
      <c r="J20" s="20">
        <v>2000.0</v>
      </c>
      <c r="K20" s="19">
        <v>2002.0</v>
      </c>
      <c r="L20" s="19">
        <v>2004.0</v>
      </c>
      <c r="M20" s="19">
        <v>2006.0</v>
      </c>
      <c r="N20" s="19">
        <v>2008.0</v>
      </c>
      <c r="O20" s="19">
        <v>2010.0</v>
      </c>
      <c r="P20" s="19">
        <v>2012.0</v>
      </c>
      <c r="Q20" s="19">
        <v>2014.0</v>
      </c>
      <c r="R20" s="19">
        <v>2016.0</v>
      </c>
      <c r="S20" s="19">
        <v>2018.0</v>
      </c>
      <c r="T20" s="20">
        <v>2020.0</v>
      </c>
      <c r="U20" s="41"/>
      <c r="V20" s="41"/>
      <c r="W20" s="13"/>
      <c r="X20" s="13"/>
      <c r="Y20" s="5"/>
      <c r="Z20" s="5"/>
      <c r="AA20" s="5"/>
      <c r="AB20" s="5"/>
      <c r="AC20" s="5"/>
      <c r="AD20" s="5"/>
      <c r="AE20" s="5"/>
    </row>
    <row r="21" ht="14.25" customHeight="1">
      <c r="A21" s="1" t="s">
        <v>31</v>
      </c>
      <c r="B21" s="5"/>
      <c r="C21" s="42">
        <f t="shared" ref="C21:T21" si="1">B8-C8</f>
        <v>3360</v>
      </c>
      <c r="D21" s="42">
        <f t="shared" si="1"/>
        <v>2350</v>
      </c>
      <c r="E21" s="42">
        <f t="shared" si="1"/>
        <v>3139</v>
      </c>
      <c r="F21" s="42">
        <f t="shared" si="1"/>
        <v>4188</v>
      </c>
      <c r="G21" s="42">
        <f t="shared" si="1"/>
        <v>11772</v>
      </c>
      <c r="H21" s="42">
        <f t="shared" si="1"/>
        <v>8348</v>
      </c>
      <c r="I21" s="42">
        <f t="shared" si="1"/>
        <v>9304</v>
      </c>
      <c r="J21" s="42">
        <f t="shared" si="1"/>
        <v>8448</v>
      </c>
      <c r="K21" s="42">
        <f t="shared" si="1"/>
        <v>11758</v>
      </c>
      <c r="L21" s="42">
        <f t="shared" si="1"/>
        <v>4824</v>
      </c>
      <c r="M21" s="42">
        <f t="shared" si="1"/>
        <v>5924</v>
      </c>
      <c r="N21" s="42">
        <f t="shared" si="1"/>
        <v>5570</v>
      </c>
      <c r="O21" s="42">
        <f t="shared" si="1"/>
        <v>3300</v>
      </c>
      <c r="P21" s="42">
        <f t="shared" si="1"/>
        <v>326</v>
      </c>
      <c r="Q21" s="42">
        <f t="shared" si="1"/>
        <v>1232</v>
      </c>
      <c r="R21" s="42">
        <f t="shared" si="1"/>
        <v>593</v>
      </c>
      <c r="S21" s="42">
        <f t="shared" si="1"/>
        <v>558</v>
      </c>
      <c r="T21" s="42">
        <f t="shared" si="1"/>
        <v>2310</v>
      </c>
      <c r="U21" s="5"/>
      <c r="V21" s="5"/>
      <c r="W21" s="5"/>
      <c r="X21" s="5"/>
      <c r="Y21" s="5"/>
      <c r="Z21" s="5"/>
      <c r="AA21" s="5"/>
      <c r="AB21" s="5"/>
      <c r="AC21" s="5"/>
      <c r="AD21" s="5"/>
      <c r="AE21" s="5"/>
    </row>
    <row r="22" ht="14.25" customHeight="1">
      <c r="A22" s="1" t="s">
        <v>32</v>
      </c>
      <c r="B22" s="5"/>
      <c r="C22" s="42">
        <f t="shared" ref="C22:T22" si="2">B9-C9</f>
        <v>1191</v>
      </c>
      <c r="D22" s="42">
        <f t="shared" si="2"/>
        <v>1262</v>
      </c>
      <c r="E22" s="42">
        <f t="shared" si="2"/>
        <v>1103</v>
      </c>
      <c r="F22" s="42">
        <f t="shared" si="2"/>
        <v>1474</v>
      </c>
      <c r="G22" s="42">
        <f t="shared" si="2"/>
        <v>2248</v>
      </c>
      <c r="H22" s="42">
        <f t="shared" si="2"/>
        <v>2557</v>
      </c>
      <c r="I22" s="42">
        <f t="shared" si="2"/>
        <v>2075</v>
      </c>
      <c r="J22" s="42">
        <f t="shared" si="2"/>
        <v>4321</v>
      </c>
      <c r="K22" s="42">
        <f t="shared" si="2"/>
        <v>-62</v>
      </c>
      <c r="L22" s="42">
        <f t="shared" si="2"/>
        <v>1009</v>
      </c>
      <c r="M22" s="42">
        <f t="shared" si="2"/>
        <v>1583</v>
      </c>
      <c r="N22" s="42">
        <f t="shared" si="2"/>
        <v>2263</v>
      </c>
      <c r="O22" s="42">
        <f t="shared" si="2"/>
        <v>568</v>
      </c>
      <c r="P22" s="42">
        <f t="shared" si="2"/>
        <v>166</v>
      </c>
      <c r="Q22" s="42">
        <f t="shared" si="2"/>
        <v>-82</v>
      </c>
      <c r="R22" s="42">
        <f t="shared" si="2"/>
        <v>244</v>
      </c>
      <c r="S22" s="42">
        <f t="shared" si="2"/>
        <v>147</v>
      </c>
      <c r="T22" s="42">
        <f t="shared" si="2"/>
        <v>-158</v>
      </c>
      <c r="U22" s="5"/>
      <c r="V22" s="5"/>
      <c r="W22" s="5"/>
      <c r="X22" s="5"/>
      <c r="Y22" s="5"/>
      <c r="Z22" s="5"/>
      <c r="AA22" s="5"/>
      <c r="AB22" s="5"/>
      <c r="AC22" s="5"/>
      <c r="AD22" s="5"/>
      <c r="AE22" s="5"/>
    </row>
    <row r="23" ht="14.25" customHeight="1">
      <c r="A23" s="1" t="s">
        <v>33</v>
      </c>
      <c r="B23" s="5"/>
      <c r="C23" s="42">
        <f t="shared" ref="C23:T23" si="3">B10-C10</f>
        <v>-168</v>
      </c>
      <c r="D23" s="42">
        <f t="shared" si="3"/>
        <v>-1861</v>
      </c>
      <c r="E23" s="42">
        <f t="shared" si="3"/>
        <v>-2520</v>
      </c>
      <c r="F23" s="42">
        <f t="shared" si="3"/>
        <v>-927</v>
      </c>
      <c r="G23" s="42">
        <f t="shared" si="3"/>
        <v>480</v>
      </c>
      <c r="H23" s="42">
        <f t="shared" si="3"/>
        <v>1296</v>
      </c>
      <c r="I23" s="42">
        <f t="shared" si="3"/>
        <v>-354</v>
      </c>
      <c r="J23" s="42">
        <f t="shared" si="3"/>
        <v>724</v>
      </c>
      <c r="K23" s="42">
        <f t="shared" si="3"/>
        <v>1014</v>
      </c>
      <c r="L23" s="42">
        <f t="shared" si="3"/>
        <v>1245</v>
      </c>
      <c r="M23" s="42">
        <f t="shared" si="3"/>
        <v>742</v>
      </c>
      <c r="N23" s="42">
        <f t="shared" si="3"/>
        <v>816</v>
      </c>
      <c r="O23" s="42">
        <f t="shared" si="3"/>
        <v>1741</v>
      </c>
      <c r="P23" s="42">
        <f t="shared" si="3"/>
        <v>2052</v>
      </c>
      <c r="Q23" s="42">
        <f t="shared" si="3"/>
        <v>758</v>
      </c>
      <c r="R23" s="42">
        <f t="shared" si="3"/>
        <v>17</v>
      </c>
      <c r="S23" s="42">
        <f t="shared" si="3"/>
        <v>444</v>
      </c>
      <c r="T23" s="42">
        <f t="shared" si="3"/>
        <v>1595</v>
      </c>
      <c r="U23" s="5"/>
      <c r="V23" s="5"/>
      <c r="W23" s="5"/>
      <c r="X23" s="5"/>
      <c r="Y23" s="5"/>
      <c r="Z23" s="5"/>
      <c r="AA23" s="5"/>
      <c r="AB23" s="5"/>
      <c r="AC23" s="5"/>
      <c r="AD23" s="5"/>
      <c r="AE23" s="5"/>
    </row>
    <row r="24" ht="14.25" customHeight="1">
      <c r="A24" s="1" t="s">
        <v>34</v>
      </c>
      <c r="B24" s="5"/>
      <c r="C24" s="42">
        <f t="shared" ref="C24:T24" si="4">B11-C11</f>
        <v>3107</v>
      </c>
      <c r="D24" s="42">
        <f t="shared" si="4"/>
        <v>8164</v>
      </c>
      <c r="E24" s="42">
        <f t="shared" si="4"/>
        <v>17354</v>
      </c>
      <c r="F24" s="42">
        <f t="shared" si="4"/>
        <v>2199</v>
      </c>
      <c r="G24" s="42">
        <f t="shared" si="4"/>
        <v>-8768</v>
      </c>
      <c r="H24" s="42">
        <f t="shared" si="4"/>
        <v>-7192</v>
      </c>
      <c r="I24" s="42">
        <f t="shared" si="4"/>
        <v>-5377</v>
      </c>
      <c r="J24" s="42">
        <f t="shared" si="4"/>
        <v>3424</v>
      </c>
      <c r="K24" s="42">
        <f t="shared" si="4"/>
        <v>-7167</v>
      </c>
      <c r="L24" s="42">
        <f t="shared" si="4"/>
        <v>5733</v>
      </c>
      <c r="M24" s="42">
        <f t="shared" si="4"/>
        <v>13763</v>
      </c>
      <c r="N24" s="42">
        <f t="shared" si="4"/>
        <v>1929</v>
      </c>
      <c r="O24" s="42">
        <f t="shared" si="4"/>
        <v>-719</v>
      </c>
      <c r="P24" s="42">
        <f t="shared" si="4"/>
        <v>217</v>
      </c>
      <c r="Q24" s="42">
        <f t="shared" si="4"/>
        <v>850</v>
      </c>
      <c r="R24" s="42">
        <f t="shared" si="4"/>
        <v>2779</v>
      </c>
      <c r="S24" s="42">
        <f t="shared" si="4"/>
        <v>4828</v>
      </c>
      <c r="T24" s="42">
        <f t="shared" si="4"/>
        <v>2466</v>
      </c>
      <c r="U24" s="5"/>
      <c r="V24" s="5"/>
      <c r="W24" s="5"/>
      <c r="X24" s="5"/>
      <c r="Y24" s="5"/>
      <c r="Z24" s="5"/>
      <c r="AA24" s="5"/>
      <c r="AB24" s="5"/>
      <c r="AC24" s="5"/>
      <c r="AD24" s="5"/>
      <c r="AE24" s="5"/>
    </row>
    <row r="25" ht="14.25" customHeight="1">
      <c r="A25" s="43" t="s">
        <v>35</v>
      </c>
      <c r="B25" s="5"/>
      <c r="C25" s="42">
        <f t="shared" ref="C25:T25" si="5">B12-C12</f>
        <v>7490</v>
      </c>
      <c r="D25" s="42">
        <f t="shared" si="5"/>
        <v>9915</v>
      </c>
      <c r="E25" s="42">
        <f t="shared" si="5"/>
        <v>19076</v>
      </c>
      <c r="F25" s="42">
        <f t="shared" si="5"/>
        <v>6934</v>
      </c>
      <c r="G25" s="42">
        <f t="shared" si="5"/>
        <v>5732</v>
      </c>
      <c r="H25" s="42">
        <f t="shared" si="5"/>
        <v>5009</v>
      </c>
      <c r="I25" s="42">
        <f t="shared" si="5"/>
        <v>5648</v>
      </c>
      <c r="J25" s="42">
        <f t="shared" si="5"/>
        <v>16917</v>
      </c>
      <c r="K25" s="42">
        <f t="shared" si="5"/>
        <v>5543</v>
      </c>
      <c r="L25" s="42">
        <f t="shared" si="5"/>
        <v>12811</v>
      </c>
      <c r="M25" s="42">
        <f t="shared" si="5"/>
        <v>22012</v>
      </c>
      <c r="N25" s="42">
        <f t="shared" si="5"/>
        <v>10578</v>
      </c>
      <c r="O25" s="42">
        <f t="shared" si="5"/>
        <v>4890</v>
      </c>
      <c r="P25" s="42">
        <f t="shared" si="5"/>
        <v>2761</v>
      </c>
      <c r="Q25" s="42">
        <f t="shared" si="5"/>
        <v>2758</v>
      </c>
      <c r="R25" s="42">
        <f t="shared" si="5"/>
        <v>3633</v>
      </c>
      <c r="S25" s="42">
        <f t="shared" si="5"/>
        <v>5977</v>
      </c>
      <c r="T25" s="42">
        <f t="shared" si="5"/>
        <v>6213</v>
      </c>
      <c r="U25" s="5"/>
      <c r="V25" s="5"/>
      <c r="W25" s="5"/>
      <c r="X25" s="5"/>
      <c r="Y25" s="5"/>
      <c r="Z25" s="5"/>
      <c r="AA25" s="5"/>
      <c r="AB25" s="5"/>
      <c r="AC25" s="5"/>
      <c r="AD25" s="5"/>
      <c r="AE25" s="5"/>
    </row>
    <row r="26" ht="14.25" customHeight="1">
      <c r="A26" s="44" t="s">
        <v>36</v>
      </c>
      <c r="B26" s="5"/>
      <c r="C26" s="42">
        <f t="shared" ref="C26:T26" si="6">B13-C13</f>
        <v>584</v>
      </c>
      <c r="D26" s="42">
        <f t="shared" si="6"/>
        <v>1584</v>
      </c>
      <c r="E26" s="42">
        <f t="shared" si="6"/>
        <v>2497</v>
      </c>
      <c r="F26" s="42">
        <f t="shared" si="6"/>
        <v>794</v>
      </c>
      <c r="G26" s="42">
        <f t="shared" si="6"/>
        <v>523</v>
      </c>
      <c r="H26" s="42">
        <f t="shared" si="6"/>
        <v>443</v>
      </c>
      <c r="I26" s="42">
        <f t="shared" si="6"/>
        <v>908</v>
      </c>
      <c r="J26" s="42">
        <f t="shared" si="6"/>
        <v>9885</v>
      </c>
      <c r="K26" s="42">
        <f t="shared" si="6"/>
        <v>7709</v>
      </c>
      <c r="L26" s="42">
        <f t="shared" si="6"/>
        <v>977</v>
      </c>
      <c r="M26" s="42">
        <f t="shared" si="6"/>
        <v>4332</v>
      </c>
      <c r="N26" s="42">
        <f t="shared" si="6"/>
        <v>477</v>
      </c>
      <c r="O26" s="42">
        <f t="shared" si="6"/>
        <v>377</v>
      </c>
      <c r="P26" s="42">
        <f t="shared" si="6"/>
        <v>457</v>
      </c>
      <c r="Q26" s="42">
        <f t="shared" si="6"/>
        <v>283</v>
      </c>
      <c r="R26" s="42">
        <f t="shared" si="6"/>
        <v>-101</v>
      </c>
      <c r="S26" s="42">
        <f t="shared" si="6"/>
        <v>346</v>
      </c>
      <c r="T26" s="42">
        <f t="shared" si="6"/>
        <v>41</v>
      </c>
      <c r="U26" s="5"/>
      <c r="V26" s="5"/>
      <c r="W26" s="5"/>
      <c r="X26" s="5"/>
      <c r="Y26" s="5"/>
      <c r="Z26" s="5"/>
      <c r="AA26" s="5"/>
      <c r="AB26" s="5"/>
      <c r="AC26" s="5"/>
      <c r="AD26" s="5"/>
      <c r="AE26" s="5"/>
    </row>
    <row r="27" ht="14.25" customHeight="1">
      <c r="A27" s="43" t="s">
        <v>37</v>
      </c>
      <c r="B27" s="5"/>
      <c r="C27" s="42">
        <f t="shared" ref="C27:T27" si="7">B14-C14</f>
        <v>8074</v>
      </c>
      <c r="D27" s="42">
        <f t="shared" si="7"/>
        <v>11499</v>
      </c>
      <c r="E27" s="42">
        <f t="shared" si="7"/>
        <v>21573</v>
      </c>
      <c r="F27" s="42">
        <f t="shared" si="7"/>
        <v>7728</v>
      </c>
      <c r="G27" s="42">
        <f t="shared" si="7"/>
        <v>6255</v>
      </c>
      <c r="H27" s="42">
        <f t="shared" si="7"/>
        <v>5452</v>
      </c>
      <c r="I27" s="42">
        <f t="shared" si="7"/>
        <v>6556</v>
      </c>
      <c r="J27" s="42">
        <f t="shared" si="7"/>
        <v>26802</v>
      </c>
      <c r="K27" s="42">
        <f t="shared" si="7"/>
        <v>13252</v>
      </c>
      <c r="L27" s="42">
        <f t="shared" si="7"/>
        <v>13788</v>
      </c>
      <c r="M27" s="42">
        <f t="shared" si="7"/>
        <v>26344</v>
      </c>
      <c r="N27" s="42">
        <f t="shared" si="7"/>
        <v>11055</v>
      </c>
      <c r="O27" s="42">
        <f t="shared" si="7"/>
        <v>5267</v>
      </c>
      <c r="P27" s="42">
        <f t="shared" si="7"/>
        <v>3218</v>
      </c>
      <c r="Q27" s="42">
        <f t="shared" si="7"/>
        <v>3041</v>
      </c>
      <c r="R27" s="42">
        <f t="shared" si="7"/>
        <v>3532</v>
      </c>
      <c r="S27" s="42">
        <f t="shared" si="7"/>
        <v>6323</v>
      </c>
      <c r="T27" s="42">
        <f t="shared" si="7"/>
        <v>6254</v>
      </c>
      <c r="U27" s="5"/>
      <c r="V27" s="5"/>
      <c r="W27" s="5"/>
      <c r="X27" s="5"/>
      <c r="Y27" s="5"/>
      <c r="Z27" s="5"/>
      <c r="AA27" s="5"/>
      <c r="AB27" s="5"/>
      <c r="AC27" s="5"/>
      <c r="AD27" s="5"/>
      <c r="AE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ht="14.25" customHeight="1">
      <c r="A29" s="5" t="s">
        <v>55</v>
      </c>
      <c r="B29" s="5"/>
      <c r="C29" s="19">
        <v>1986.0</v>
      </c>
      <c r="D29" s="17">
        <v>1988.0</v>
      </c>
      <c r="E29" s="18">
        <v>1990.0</v>
      </c>
      <c r="F29" s="18">
        <v>1992.0</v>
      </c>
      <c r="G29" s="20">
        <v>1994.0</v>
      </c>
      <c r="H29" s="20">
        <v>1996.0</v>
      </c>
      <c r="I29" s="20">
        <v>1998.0</v>
      </c>
      <c r="J29" s="20">
        <v>2000.0</v>
      </c>
      <c r="K29" s="19">
        <v>2002.0</v>
      </c>
      <c r="L29" s="19">
        <v>2004.0</v>
      </c>
      <c r="M29" s="19">
        <v>2006.0</v>
      </c>
      <c r="N29" s="19">
        <v>2008.0</v>
      </c>
      <c r="O29" s="19">
        <v>2010.0</v>
      </c>
      <c r="P29" s="19">
        <v>2012.0</v>
      </c>
      <c r="Q29" s="19">
        <v>2014.0</v>
      </c>
      <c r="R29" s="19">
        <v>2016.0</v>
      </c>
      <c r="S29" s="19">
        <v>2018.0</v>
      </c>
      <c r="T29" s="20">
        <v>2020.0</v>
      </c>
      <c r="U29" s="5"/>
      <c r="V29" s="5"/>
      <c r="W29" s="5"/>
      <c r="X29" s="5"/>
      <c r="Y29" s="5"/>
      <c r="Z29" s="5"/>
      <c r="AA29" s="5"/>
      <c r="AB29" s="5"/>
      <c r="AC29" s="5"/>
      <c r="AD29" s="5"/>
      <c r="AE29" s="5"/>
    </row>
    <row r="30" ht="14.25" customHeight="1">
      <c r="A30" s="1" t="s">
        <v>31</v>
      </c>
      <c r="B30" s="5"/>
      <c r="C30" s="5">
        <f t="shared" ref="C30:T30" si="8">C21/B8</f>
        <v>0.01664025357</v>
      </c>
      <c r="D30" s="5">
        <f t="shared" si="8"/>
        <v>0.01183521354</v>
      </c>
      <c r="E30" s="5">
        <f t="shared" si="8"/>
        <v>0.01599816523</v>
      </c>
      <c r="F30" s="5">
        <f t="shared" si="8"/>
        <v>0.02169150209</v>
      </c>
      <c r="G30" s="5">
        <f t="shared" si="8"/>
        <v>0.06232429599</v>
      </c>
      <c r="H30" s="5">
        <f t="shared" si="8"/>
        <v>0.04713428302</v>
      </c>
      <c r="I30" s="5">
        <f t="shared" si="8"/>
        <v>0.05513056772</v>
      </c>
      <c r="J30" s="5">
        <f t="shared" si="8"/>
        <v>0.0529791357</v>
      </c>
      <c r="K30" s="5">
        <f t="shared" si="8"/>
        <v>0.07786187761</v>
      </c>
      <c r="L30" s="5">
        <f t="shared" si="8"/>
        <v>0.03464198258</v>
      </c>
      <c r="M30" s="5">
        <f t="shared" si="8"/>
        <v>0.04406787226</v>
      </c>
      <c r="N30" s="5">
        <f t="shared" si="8"/>
        <v>0.04334461694</v>
      </c>
      <c r="O30" s="5">
        <f t="shared" si="8"/>
        <v>0.02684345386</v>
      </c>
      <c r="P30" s="5">
        <f t="shared" si="8"/>
        <v>0.002724955072</v>
      </c>
      <c r="Q30" s="5">
        <f t="shared" si="8"/>
        <v>0.01032612795</v>
      </c>
      <c r="R30" s="5">
        <f t="shared" si="8"/>
        <v>0.005022146565</v>
      </c>
      <c r="S30" s="5">
        <f t="shared" si="8"/>
        <v>0.004749582922</v>
      </c>
      <c r="T30" s="5">
        <f t="shared" si="8"/>
        <v>0.01975608505</v>
      </c>
      <c r="U30" s="5"/>
      <c r="V30" s="5"/>
      <c r="W30" s="5"/>
      <c r="X30" s="5"/>
      <c r="Y30" s="5"/>
      <c r="Z30" s="5"/>
      <c r="AA30" s="5"/>
      <c r="AB30" s="5"/>
      <c r="AC30" s="5"/>
      <c r="AD30" s="5"/>
      <c r="AE30" s="5"/>
    </row>
    <row r="31" ht="14.25" customHeight="1">
      <c r="A31" s="1" t="s">
        <v>32</v>
      </c>
      <c r="B31" s="5"/>
      <c r="C31" s="5">
        <f t="shared" ref="C31:T31" si="9">C22/B9</f>
        <v>0.01813420223</v>
      </c>
      <c r="D31" s="5">
        <f t="shared" si="9"/>
        <v>0.01957013926</v>
      </c>
      <c r="E31" s="5">
        <f t="shared" si="9"/>
        <v>0.01744590662</v>
      </c>
      <c r="F31" s="5">
        <f t="shared" si="9"/>
        <v>0.0237278859</v>
      </c>
      <c r="G31" s="5">
        <f t="shared" si="9"/>
        <v>0.03706696127</v>
      </c>
      <c r="H31" s="5">
        <f t="shared" si="9"/>
        <v>0.04378499632</v>
      </c>
      <c r="I31" s="5">
        <f t="shared" si="9"/>
        <v>0.03715841123</v>
      </c>
      <c r="J31" s="5">
        <f t="shared" si="9"/>
        <v>0.08036527982</v>
      </c>
      <c r="K31" s="5">
        <f t="shared" si="9"/>
        <v>-0.001253893136</v>
      </c>
      <c r="L31" s="5">
        <f t="shared" si="9"/>
        <v>0.02038054456</v>
      </c>
      <c r="M31" s="5">
        <f t="shared" si="9"/>
        <v>0.03263984824</v>
      </c>
      <c r="N31" s="5">
        <f t="shared" si="9"/>
        <v>0.04823514366</v>
      </c>
      <c r="O31" s="5">
        <f t="shared" si="9"/>
        <v>0.01272030995</v>
      </c>
      <c r="P31" s="5">
        <f t="shared" si="9"/>
        <v>0.003765453102</v>
      </c>
      <c r="Q31" s="5">
        <f t="shared" si="9"/>
        <v>-0.001867073476</v>
      </c>
      <c r="R31" s="5">
        <f t="shared" si="9"/>
        <v>0.005545328515</v>
      </c>
      <c r="S31" s="5">
        <f t="shared" si="9"/>
        <v>0.003359462486</v>
      </c>
      <c r="T31" s="5">
        <f t="shared" si="9"/>
        <v>-0.003623022243</v>
      </c>
      <c r="U31" s="5"/>
      <c r="V31" s="5"/>
      <c r="W31" s="5"/>
      <c r="X31" s="5"/>
      <c r="Y31" s="5"/>
      <c r="Z31" s="5"/>
      <c r="AA31" s="5"/>
      <c r="AB31" s="5"/>
      <c r="AC31" s="5"/>
      <c r="AD31" s="5"/>
      <c r="AE31" s="5"/>
    </row>
    <row r="32" ht="14.25" customHeight="1">
      <c r="A32" s="1" t="s">
        <v>33</v>
      </c>
      <c r="B32" s="5"/>
      <c r="C32" s="5">
        <f t="shared" ref="C32:T32" si="10">C23/B10</f>
        <v>-0.004465709729</v>
      </c>
      <c r="D32" s="5">
        <f t="shared" si="10"/>
        <v>-0.04924843866</v>
      </c>
      <c r="E32" s="5">
        <f t="shared" si="10"/>
        <v>-0.06355771898</v>
      </c>
      <c r="F32" s="5">
        <f t="shared" si="10"/>
        <v>-0.02198297327</v>
      </c>
      <c r="G32" s="5">
        <f t="shared" si="10"/>
        <v>0.01113792463</v>
      </c>
      <c r="H32" s="5">
        <f t="shared" si="10"/>
        <v>0.0304111132</v>
      </c>
      <c r="I32" s="5">
        <f t="shared" si="10"/>
        <v>-0.008567279768</v>
      </c>
      <c r="J32" s="5">
        <f t="shared" si="10"/>
        <v>0.01737294236</v>
      </c>
      <c r="K32" s="5">
        <f t="shared" si="10"/>
        <v>0.02476190476</v>
      </c>
      <c r="L32" s="5">
        <f t="shared" si="10"/>
        <v>0.03117487981</v>
      </c>
      <c r="M32" s="5">
        <f t="shared" si="10"/>
        <v>0.01917758652</v>
      </c>
      <c r="N32" s="5">
        <f t="shared" si="10"/>
        <v>0.02150254289</v>
      </c>
      <c r="O32" s="5">
        <f t="shared" si="10"/>
        <v>0.04688551962</v>
      </c>
      <c r="P32" s="5">
        <f t="shared" si="10"/>
        <v>0.05797920434</v>
      </c>
      <c r="Q32" s="5">
        <f t="shared" si="10"/>
        <v>0.02273545291</v>
      </c>
      <c r="R32" s="5">
        <f t="shared" si="10"/>
        <v>0.0005217604812</v>
      </c>
      <c r="S32" s="5">
        <f t="shared" si="10"/>
        <v>0.01363426992</v>
      </c>
      <c r="T32" s="5">
        <f t="shared" si="10"/>
        <v>0.04965598829</v>
      </c>
      <c r="U32" s="5"/>
      <c r="V32" s="5"/>
      <c r="W32" s="5"/>
      <c r="X32" s="5"/>
      <c r="Y32" s="5"/>
      <c r="Z32" s="5"/>
      <c r="AA32" s="5"/>
      <c r="AB32" s="5"/>
      <c r="AC32" s="5"/>
      <c r="AD32" s="5"/>
      <c r="AE32" s="5"/>
    </row>
    <row r="33" ht="14.25" customHeight="1">
      <c r="A33" s="1" t="s">
        <v>34</v>
      </c>
      <c r="B33" s="5"/>
      <c r="C33" s="5">
        <f t="shared" ref="C33:T33" si="11">C24/B11</f>
        <v>0.01212133034</v>
      </c>
      <c r="D33" s="5">
        <f t="shared" si="11"/>
        <v>0.03224099393</v>
      </c>
      <c r="E33" s="5">
        <f t="shared" si="11"/>
        <v>0.07081704441</v>
      </c>
      <c r="F33" s="5">
        <f t="shared" si="11"/>
        <v>0.009657444005</v>
      </c>
      <c r="G33" s="5">
        <f t="shared" si="11"/>
        <v>-0.03888231094</v>
      </c>
      <c r="H33" s="5">
        <f t="shared" si="11"/>
        <v>-0.03069975114</v>
      </c>
      <c r="I33" s="5">
        <f t="shared" si="11"/>
        <v>-0.02226860652</v>
      </c>
      <c r="J33" s="5">
        <f t="shared" si="11"/>
        <v>0.01387144605</v>
      </c>
      <c r="K33" s="5">
        <f t="shared" si="11"/>
        <v>-0.02944366388</v>
      </c>
      <c r="L33" s="5">
        <f t="shared" si="11"/>
        <v>0.0228788296</v>
      </c>
      <c r="M33" s="5">
        <f t="shared" si="11"/>
        <v>0.05621038358</v>
      </c>
      <c r="N33" s="5">
        <f t="shared" si="11"/>
        <v>0.008347577731</v>
      </c>
      <c r="O33" s="5">
        <f t="shared" si="11"/>
        <v>-0.003137600587</v>
      </c>
      <c r="P33" s="5">
        <f t="shared" si="11"/>
        <v>0.0009439912996</v>
      </c>
      <c r="Q33" s="5">
        <f t="shared" si="11"/>
        <v>0.003701155631</v>
      </c>
      <c r="R33" s="5">
        <f t="shared" si="11"/>
        <v>0.01214555435</v>
      </c>
      <c r="S33" s="5">
        <f t="shared" si="11"/>
        <v>0.02136009096</v>
      </c>
      <c r="T33" s="5">
        <f t="shared" si="11"/>
        <v>0.0111482317</v>
      </c>
      <c r="U33" s="5"/>
      <c r="V33" s="5"/>
      <c r="W33" s="5"/>
      <c r="X33" s="5"/>
      <c r="Y33" s="5"/>
      <c r="Z33" s="5"/>
      <c r="AA33" s="5"/>
      <c r="AB33" s="5"/>
      <c r="AC33" s="5"/>
      <c r="AD33" s="5"/>
      <c r="AE33" s="5"/>
    </row>
    <row r="34" ht="14.25" customHeight="1">
      <c r="A34" s="43" t="s">
        <v>35</v>
      </c>
      <c r="B34" s="5"/>
      <c r="C34" s="5">
        <f t="shared" ref="C34:T34" si="12">C25/B12</f>
        <v>0.01333827211</v>
      </c>
      <c r="D34" s="5">
        <f t="shared" si="12"/>
        <v>0.0178954322</v>
      </c>
      <c r="E34" s="5">
        <f t="shared" si="12"/>
        <v>0.03505734769</v>
      </c>
      <c r="F34" s="5">
        <f t="shared" si="12"/>
        <v>0.01320608463</v>
      </c>
      <c r="G34" s="5">
        <f t="shared" si="12"/>
        <v>0.01106292473</v>
      </c>
      <c r="H34" s="5">
        <f t="shared" si="12"/>
        <v>0.009775661355</v>
      </c>
      <c r="I34" s="5">
        <f t="shared" si="12"/>
        <v>0.01113156453</v>
      </c>
      <c r="J34" s="5">
        <f t="shared" si="12"/>
        <v>0.0337168004</v>
      </c>
      <c r="K34" s="5">
        <f t="shared" si="12"/>
        <v>0.01143308561</v>
      </c>
      <c r="L34" s="5">
        <f t="shared" si="12"/>
        <v>0.02672978939</v>
      </c>
      <c r="M34" s="5">
        <f t="shared" si="12"/>
        <v>0.04718876148</v>
      </c>
      <c r="N34" s="5">
        <f t="shared" si="12"/>
        <v>0.02379993475</v>
      </c>
      <c r="O34" s="5">
        <f t="shared" si="12"/>
        <v>0.01127047527</v>
      </c>
      <c r="P34" s="5">
        <f t="shared" si="12"/>
        <v>0.006436092469</v>
      </c>
      <c r="Q34" s="5">
        <f t="shared" si="12"/>
        <v>0.006470745567</v>
      </c>
      <c r="R34" s="5">
        <f t="shared" si="12"/>
        <v>0.008579160645</v>
      </c>
      <c r="S34" s="5">
        <f t="shared" si="12"/>
        <v>0.01423654531</v>
      </c>
      <c r="T34" s="5">
        <f t="shared" si="12"/>
        <v>0.01501239556</v>
      </c>
      <c r="U34" s="5"/>
      <c r="V34" s="5"/>
      <c r="W34" s="5"/>
      <c r="X34" s="5"/>
      <c r="Y34" s="5"/>
      <c r="Z34" s="5"/>
      <c r="AA34" s="5"/>
      <c r="AB34" s="5"/>
      <c r="AC34" s="5"/>
      <c r="AD34" s="5"/>
      <c r="AE34" s="5"/>
    </row>
    <row r="35" ht="14.25" customHeight="1">
      <c r="A35" s="44" t="s">
        <v>36</v>
      </c>
      <c r="B35" s="5"/>
      <c r="C35" s="5">
        <f t="shared" ref="C35:T35" si="13">C26/B13</f>
        <v>0.00411464645</v>
      </c>
      <c r="D35" s="5">
        <f t="shared" si="13"/>
        <v>0.01120638424</v>
      </c>
      <c r="E35" s="5">
        <f t="shared" si="13"/>
        <v>0.01786583097</v>
      </c>
      <c r="F35" s="5">
        <f t="shared" si="13"/>
        <v>0.005784347294</v>
      </c>
      <c r="G35" s="5">
        <f t="shared" si="13"/>
        <v>0.003832259861</v>
      </c>
      <c r="H35" s="5">
        <f t="shared" si="13"/>
        <v>0.003258550938</v>
      </c>
      <c r="I35" s="5">
        <f t="shared" si="13"/>
        <v>0.006700760846</v>
      </c>
      <c r="J35" s="5">
        <f t="shared" si="13"/>
        <v>0.07344036731</v>
      </c>
      <c r="K35" s="5">
        <f t="shared" si="13"/>
        <v>0.06181342913</v>
      </c>
      <c r="L35" s="5">
        <f t="shared" si="13"/>
        <v>0.00835007051</v>
      </c>
      <c r="M35" s="5">
        <f t="shared" si="13"/>
        <v>0.03733581549</v>
      </c>
      <c r="N35" s="5">
        <f t="shared" si="13"/>
        <v>0.004270519983</v>
      </c>
      <c r="O35" s="5">
        <f t="shared" si="13"/>
        <v>0.003389708593</v>
      </c>
      <c r="P35" s="5">
        <f t="shared" si="13"/>
        <v>0.004122985872</v>
      </c>
      <c r="Q35" s="5">
        <f t="shared" si="13"/>
        <v>0.002563754133</v>
      </c>
      <c r="R35" s="5">
        <f t="shared" si="13"/>
        <v>-0.000917331202</v>
      </c>
      <c r="S35" s="5">
        <f t="shared" si="13"/>
        <v>0.003139660445</v>
      </c>
      <c r="T35" s="5">
        <f t="shared" si="13"/>
        <v>0.0003732124489</v>
      </c>
      <c r="U35" s="5"/>
      <c r="V35" s="5"/>
      <c r="W35" s="5"/>
      <c r="X35" s="5"/>
      <c r="Y35" s="5"/>
      <c r="Z35" s="5"/>
      <c r="AA35" s="5"/>
      <c r="AB35" s="5"/>
      <c r="AC35" s="5"/>
      <c r="AD35" s="5"/>
      <c r="AE35" s="5"/>
    </row>
    <row r="36" ht="14.25" customHeight="1">
      <c r="A36" s="43" t="s">
        <v>37</v>
      </c>
      <c r="B36" s="5"/>
      <c r="C36" s="5">
        <f t="shared" ref="C36:T36" si="14">C27/B14</f>
        <v>0.01147732539</v>
      </c>
      <c r="D36" s="5">
        <f t="shared" si="14"/>
        <v>0.01653580673</v>
      </c>
      <c r="E36" s="5">
        <f t="shared" si="14"/>
        <v>0.03154403927</v>
      </c>
      <c r="F36" s="5">
        <f t="shared" si="14"/>
        <v>0.01166793492</v>
      </c>
      <c r="G36" s="5">
        <f t="shared" si="14"/>
        <v>0.009555453712</v>
      </c>
      <c r="H36" s="5">
        <f t="shared" si="14"/>
        <v>0.008409103178</v>
      </c>
      <c r="I36" s="5">
        <f t="shared" si="14"/>
        <v>0.01019765342</v>
      </c>
      <c r="J36" s="5">
        <f t="shared" si="14"/>
        <v>0.04211919156</v>
      </c>
      <c r="K36" s="5">
        <f t="shared" si="14"/>
        <v>0.02174116335</v>
      </c>
      <c r="L36" s="5">
        <f t="shared" si="14"/>
        <v>0.02312324852</v>
      </c>
      <c r="M36" s="5">
        <f t="shared" si="14"/>
        <v>0.04522613928</v>
      </c>
      <c r="N36" s="5">
        <f t="shared" si="14"/>
        <v>0.01987769509</v>
      </c>
      <c r="O36" s="5">
        <f t="shared" si="14"/>
        <v>0.009662518162</v>
      </c>
      <c r="P36" s="5">
        <f t="shared" si="14"/>
        <v>0.005961146956</v>
      </c>
      <c r="Q36" s="5">
        <f t="shared" si="14"/>
        <v>0.005667047452</v>
      </c>
      <c r="R36" s="5">
        <f t="shared" si="14"/>
        <v>0.006619562569</v>
      </c>
      <c r="S36" s="5">
        <f t="shared" si="14"/>
        <v>0.01192933337</v>
      </c>
      <c r="T36" s="5">
        <f t="shared" si="14"/>
        <v>0.01194160946</v>
      </c>
      <c r="U36" s="5"/>
      <c r="V36" s="5"/>
      <c r="W36" s="5"/>
      <c r="X36" s="5"/>
      <c r="Y36" s="5"/>
      <c r="Z36" s="5"/>
      <c r="AA36" s="5"/>
      <c r="AB36" s="5"/>
      <c r="AC36" s="5"/>
      <c r="AD36" s="5"/>
      <c r="AE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ht="14.25" customHeight="1">
      <c r="A38" s="5" t="s">
        <v>44</v>
      </c>
      <c r="B38" s="5"/>
      <c r="C38" s="5">
        <v>1990.0</v>
      </c>
      <c r="D38" s="5">
        <v>2000.0</v>
      </c>
      <c r="E38" s="5">
        <v>2010.0</v>
      </c>
      <c r="F38" s="5">
        <v>2020.0</v>
      </c>
      <c r="G38" s="5"/>
      <c r="H38" s="5"/>
      <c r="I38" s="5"/>
      <c r="J38" s="5"/>
      <c r="K38" s="5"/>
      <c r="L38" s="5"/>
      <c r="M38" s="5"/>
      <c r="N38" s="5"/>
      <c r="O38" s="5"/>
      <c r="P38" s="5"/>
      <c r="Q38" s="5"/>
      <c r="R38" s="5"/>
      <c r="S38" s="5"/>
      <c r="T38" s="5"/>
      <c r="U38" s="5"/>
      <c r="V38" s="5"/>
      <c r="W38" s="5"/>
      <c r="X38" s="5"/>
      <c r="Y38" s="5"/>
      <c r="Z38" s="5"/>
      <c r="AA38" s="5"/>
      <c r="AB38" s="5"/>
      <c r="AC38" s="5"/>
      <c r="AD38" s="5"/>
      <c r="AE38" s="5"/>
    </row>
    <row r="39" ht="14.25" customHeight="1">
      <c r="A39" s="1" t="s">
        <v>31</v>
      </c>
      <c r="B39" s="5"/>
      <c r="C39" s="42">
        <f t="shared" ref="C39:C49" si="15">E8-B8</f>
        <v>-8849</v>
      </c>
      <c r="D39" s="42">
        <f t="shared" ref="D39:D49" si="16">J8-E8</f>
        <v>-42060</v>
      </c>
      <c r="E39" s="42">
        <f t="shared" ref="E39:E49" si="17">O8-J8</f>
        <v>-31376</v>
      </c>
      <c r="F39" s="42">
        <f t="shared" ref="F39:F49" si="18">T8-O8</f>
        <v>-5019</v>
      </c>
      <c r="G39" s="5"/>
      <c r="H39" s="5"/>
      <c r="I39" s="5"/>
      <c r="J39" s="5"/>
      <c r="K39" s="5"/>
      <c r="L39" s="5"/>
      <c r="M39" s="5"/>
      <c r="N39" s="5"/>
      <c r="O39" s="5"/>
      <c r="P39" s="5"/>
      <c r="Q39" s="5"/>
      <c r="R39" s="5"/>
      <c r="S39" s="5"/>
      <c r="T39" s="5"/>
      <c r="U39" s="5"/>
      <c r="V39" s="5"/>
      <c r="W39" s="5"/>
      <c r="X39" s="5"/>
      <c r="Y39" s="5"/>
      <c r="Z39" s="5"/>
      <c r="AA39" s="5"/>
      <c r="AB39" s="5"/>
      <c r="AC39" s="5"/>
      <c r="AD39" s="5"/>
      <c r="AE39" s="5"/>
    </row>
    <row r="40" ht="14.25" customHeight="1">
      <c r="A40" s="1" t="s">
        <v>32</v>
      </c>
      <c r="B40" s="5"/>
      <c r="C40" s="42">
        <f t="shared" si="15"/>
        <v>-3556</v>
      </c>
      <c r="D40" s="42">
        <f t="shared" si="16"/>
        <v>-12675</v>
      </c>
      <c r="E40" s="42">
        <f t="shared" si="17"/>
        <v>-5361</v>
      </c>
      <c r="F40" s="42">
        <f t="shared" si="18"/>
        <v>-317</v>
      </c>
      <c r="G40" s="5"/>
      <c r="H40" s="5"/>
      <c r="I40" s="5"/>
      <c r="J40" s="5"/>
      <c r="K40" s="5"/>
      <c r="L40" s="5"/>
      <c r="M40" s="5"/>
      <c r="N40" s="5"/>
      <c r="O40" s="5"/>
      <c r="P40" s="5"/>
      <c r="Q40" s="5"/>
      <c r="R40" s="5"/>
      <c r="S40" s="5"/>
      <c r="T40" s="5"/>
      <c r="U40" s="5"/>
      <c r="V40" s="5"/>
      <c r="W40" s="5"/>
      <c r="X40" s="5"/>
      <c r="Y40" s="5"/>
      <c r="Z40" s="5"/>
      <c r="AA40" s="5"/>
      <c r="AB40" s="5"/>
      <c r="AC40" s="5"/>
      <c r="AD40" s="5"/>
      <c r="AE40" s="5"/>
    </row>
    <row r="41" ht="14.25" customHeight="1">
      <c r="A41" s="1" t="s">
        <v>33</v>
      </c>
      <c r="B41" s="5"/>
      <c r="C41" s="42">
        <f t="shared" si="15"/>
        <v>4549</v>
      </c>
      <c r="D41" s="42">
        <f t="shared" si="16"/>
        <v>-1219</v>
      </c>
      <c r="E41" s="42">
        <f t="shared" si="17"/>
        <v>-5558</v>
      </c>
      <c r="F41" s="42">
        <f t="shared" si="18"/>
        <v>-4866</v>
      </c>
      <c r="G41" s="5"/>
      <c r="H41" s="5"/>
      <c r="I41" s="5"/>
      <c r="J41" s="5"/>
      <c r="K41" s="5"/>
      <c r="L41" s="5"/>
      <c r="M41" s="5"/>
      <c r="N41" s="5"/>
      <c r="O41" s="5"/>
      <c r="P41" s="5"/>
      <c r="Q41" s="5"/>
      <c r="R41" s="5"/>
      <c r="S41" s="5"/>
      <c r="T41" s="5"/>
      <c r="U41" s="5"/>
      <c r="V41" s="5"/>
      <c r="W41" s="5"/>
      <c r="X41" s="5"/>
      <c r="Y41" s="5"/>
      <c r="Z41" s="5"/>
      <c r="AA41" s="5"/>
      <c r="AB41" s="5"/>
      <c r="AC41" s="5"/>
      <c r="AD41" s="5"/>
      <c r="AE41" s="5"/>
    </row>
    <row r="42" ht="14.25" customHeight="1">
      <c r="A42" s="1" t="s">
        <v>34</v>
      </c>
      <c r="B42" s="5"/>
      <c r="C42" s="42">
        <f t="shared" si="15"/>
        <v>-28625</v>
      </c>
      <c r="D42" s="42">
        <f t="shared" si="16"/>
        <v>15714</v>
      </c>
      <c r="E42" s="42">
        <f t="shared" si="17"/>
        <v>-13539</v>
      </c>
      <c r="F42" s="42">
        <f t="shared" si="18"/>
        <v>-11140</v>
      </c>
      <c r="G42" s="5"/>
      <c r="H42" s="5"/>
      <c r="I42" s="5"/>
      <c r="J42" s="5"/>
      <c r="K42" s="5"/>
      <c r="L42" s="5"/>
      <c r="M42" s="5"/>
      <c r="N42" s="5"/>
      <c r="O42" s="5"/>
      <c r="P42" s="5"/>
      <c r="Q42" s="5"/>
      <c r="R42" s="5"/>
      <c r="S42" s="5"/>
      <c r="T42" s="5"/>
      <c r="U42" s="5"/>
      <c r="V42" s="5"/>
      <c r="W42" s="5"/>
      <c r="X42" s="5"/>
      <c r="Y42" s="5"/>
      <c r="Z42" s="5"/>
      <c r="AA42" s="5"/>
      <c r="AB42" s="5"/>
      <c r="AC42" s="5"/>
      <c r="AD42" s="5"/>
      <c r="AE42" s="5"/>
    </row>
    <row r="43" ht="14.25" customHeight="1">
      <c r="A43" s="43" t="s">
        <v>35</v>
      </c>
      <c r="B43" s="5"/>
      <c r="C43" s="42">
        <f t="shared" si="15"/>
        <v>-36481</v>
      </c>
      <c r="D43" s="42">
        <f t="shared" si="16"/>
        <v>-40240</v>
      </c>
      <c r="E43" s="42">
        <f t="shared" si="17"/>
        <v>-55834</v>
      </c>
      <c r="F43" s="42">
        <f t="shared" si="18"/>
        <v>-21342</v>
      </c>
      <c r="G43" s="5"/>
      <c r="H43" s="5"/>
      <c r="I43" s="5"/>
      <c r="J43" s="5"/>
      <c r="K43" s="5"/>
      <c r="L43" s="5"/>
      <c r="M43" s="5"/>
      <c r="N43" s="5"/>
      <c r="O43" s="5"/>
      <c r="P43" s="5"/>
      <c r="Q43" s="5"/>
      <c r="R43" s="5"/>
      <c r="S43" s="5"/>
      <c r="T43" s="5"/>
      <c r="U43" s="5"/>
      <c r="V43" s="5"/>
      <c r="W43" s="5"/>
      <c r="X43" s="5"/>
      <c r="Y43" s="5"/>
      <c r="Z43" s="5"/>
      <c r="AA43" s="5"/>
      <c r="AB43" s="5"/>
      <c r="AC43" s="5"/>
      <c r="AD43" s="5"/>
      <c r="AE43" s="5"/>
    </row>
    <row r="44" ht="14.25" customHeight="1">
      <c r="A44" s="44" t="s">
        <v>36</v>
      </c>
      <c r="B44" s="5"/>
      <c r="C44" s="42">
        <f t="shared" si="15"/>
        <v>-4665</v>
      </c>
      <c r="D44" s="42">
        <f t="shared" si="16"/>
        <v>-12553</v>
      </c>
      <c r="E44" s="42">
        <f t="shared" si="17"/>
        <v>-13872</v>
      </c>
      <c r="F44" s="42">
        <f t="shared" si="18"/>
        <v>-1026</v>
      </c>
      <c r="G44" s="5"/>
      <c r="H44" s="5"/>
      <c r="I44" s="5"/>
      <c r="J44" s="5"/>
      <c r="K44" s="5"/>
      <c r="L44" s="5"/>
      <c r="M44" s="5"/>
      <c r="N44" s="5"/>
      <c r="O44" s="5"/>
      <c r="P44" s="5"/>
      <c r="Q44" s="5"/>
      <c r="R44" s="5"/>
      <c r="S44" s="5"/>
      <c r="T44" s="5"/>
      <c r="U44" s="5"/>
      <c r="V44" s="5"/>
      <c r="W44" s="5"/>
      <c r="X44" s="5"/>
      <c r="Y44" s="5"/>
      <c r="Z44" s="5"/>
      <c r="AA44" s="5"/>
      <c r="AB44" s="5"/>
      <c r="AC44" s="5"/>
      <c r="AD44" s="5"/>
      <c r="AE44" s="5"/>
    </row>
    <row r="45" ht="14.25" customHeight="1">
      <c r="A45" s="43" t="s">
        <v>37</v>
      </c>
      <c r="B45" s="5"/>
      <c r="C45" s="42">
        <f t="shared" si="15"/>
        <v>-41146</v>
      </c>
      <c r="D45" s="42">
        <f t="shared" si="16"/>
        <v>-52793</v>
      </c>
      <c r="E45" s="42">
        <f t="shared" si="17"/>
        <v>-69706</v>
      </c>
      <c r="F45" s="42">
        <f t="shared" si="18"/>
        <v>-22368</v>
      </c>
      <c r="G45" s="5"/>
      <c r="H45" s="5"/>
      <c r="I45" s="5"/>
      <c r="J45" s="5"/>
      <c r="K45" s="5"/>
      <c r="L45" s="5"/>
      <c r="M45" s="5"/>
      <c r="N45" s="5"/>
      <c r="O45" s="5"/>
      <c r="P45" s="5"/>
      <c r="Q45" s="5"/>
      <c r="R45" s="5"/>
      <c r="S45" s="5"/>
      <c r="T45" s="5"/>
      <c r="U45" s="5"/>
      <c r="V45" s="5"/>
      <c r="W45" s="5"/>
      <c r="X45" s="5"/>
      <c r="Y45" s="5"/>
      <c r="Z45" s="5"/>
      <c r="AA45" s="5"/>
      <c r="AB45" s="5"/>
      <c r="AC45" s="5"/>
      <c r="AD45" s="5"/>
      <c r="AE45" s="5"/>
    </row>
    <row r="46" ht="14.25" customHeight="1">
      <c r="A46" s="1" t="s">
        <v>38</v>
      </c>
      <c r="B46" s="5"/>
      <c r="C46" s="42">
        <f t="shared" si="15"/>
        <v>43446</v>
      </c>
      <c r="D46" s="42">
        <f t="shared" si="16"/>
        <v>47578</v>
      </c>
      <c r="E46" s="42">
        <f t="shared" si="17"/>
        <v>66739</v>
      </c>
      <c r="F46" s="42">
        <f t="shared" si="18"/>
        <v>26110</v>
      </c>
      <c r="G46" s="5"/>
      <c r="H46" s="5"/>
      <c r="I46" s="5"/>
      <c r="J46" s="5"/>
      <c r="K46" s="5"/>
      <c r="L46" s="5"/>
      <c r="M46" s="5"/>
      <c r="N46" s="5"/>
      <c r="O46" s="5"/>
      <c r="P46" s="5"/>
      <c r="Q46" s="5"/>
      <c r="R46" s="5"/>
      <c r="S46" s="5"/>
      <c r="T46" s="5"/>
      <c r="U46" s="5"/>
      <c r="V46" s="5"/>
      <c r="W46" s="5"/>
      <c r="X46" s="5"/>
      <c r="Y46" s="5"/>
      <c r="Z46" s="5"/>
      <c r="AA46" s="5"/>
      <c r="AB46" s="5"/>
      <c r="AC46" s="5"/>
      <c r="AD46" s="5"/>
      <c r="AE46" s="5"/>
    </row>
    <row r="47" ht="14.25" customHeight="1">
      <c r="A47" s="1" t="s">
        <v>39</v>
      </c>
      <c r="B47" s="5"/>
      <c r="C47" s="42">
        <f t="shared" si="15"/>
        <v>-2485</v>
      </c>
      <c r="D47" s="42">
        <f t="shared" si="16"/>
        <v>840</v>
      </c>
      <c r="E47" s="42">
        <f t="shared" si="17"/>
        <v>12993</v>
      </c>
      <c r="F47" s="42">
        <f t="shared" si="18"/>
        <v>485</v>
      </c>
      <c r="G47" s="5"/>
      <c r="H47" s="5"/>
      <c r="I47" s="5"/>
      <c r="J47" s="5"/>
      <c r="K47" s="5"/>
      <c r="L47" s="5"/>
      <c r="M47" s="5"/>
      <c r="N47" s="5"/>
      <c r="O47" s="5"/>
      <c r="P47" s="5"/>
      <c r="Q47" s="5"/>
      <c r="R47" s="5"/>
      <c r="S47" s="5"/>
      <c r="T47" s="5"/>
      <c r="U47" s="5"/>
      <c r="V47" s="5"/>
      <c r="W47" s="5"/>
      <c r="X47" s="5"/>
      <c r="Y47" s="5"/>
      <c r="Z47" s="5"/>
      <c r="AA47" s="5"/>
      <c r="AB47" s="5"/>
      <c r="AC47" s="5"/>
      <c r="AD47" s="5"/>
      <c r="AE47" s="5"/>
    </row>
    <row r="48" ht="14.25" customHeight="1">
      <c r="A48" s="1" t="s">
        <v>40</v>
      </c>
      <c r="B48" s="5"/>
      <c r="C48" s="42">
        <f t="shared" si="15"/>
        <v>185</v>
      </c>
      <c r="D48" s="42">
        <f t="shared" si="16"/>
        <v>4376</v>
      </c>
      <c r="E48" s="42">
        <f t="shared" si="17"/>
        <v>-180</v>
      </c>
      <c r="F48" s="42">
        <f t="shared" si="18"/>
        <v>-4208</v>
      </c>
      <c r="G48" s="5"/>
      <c r="H48" s="5"/>
      <c r="I48" s="5"/>
      <c r="J48" s="5"/>
      <c r="K48" s="5"/>
      <c r="L48" s="5"/>
      <c r="M48" s="5"/>
      <c r="N48" s="5"/>
      <c r="O48" s="5"/>
      <c r="P48" s="5"/>
      <c r="Q48" s="5"/>
      <c r="R48" s="5"/>
      <c r="S48" s="5"/>
      <c r="T48" s="5"/>
      <c r="U48" s="5"/>
      <c r="V48" s="5"/>
      <c r="W48" s="5"/>
      <c r="X48" s="5"/>
      <c r="Y48" s="5"/>
      <c r="Z48" s="5"/>
      <c r="AA48" s="5"/>
      <c r="AB48" s="5"/>
      <c r="AC48" s="5"/>
      <c r="AD48" s="5"/>
      <c r="AE48" s="5"/>
    </row>
    <row r="49" ht="14.25" customHeight="1">
      <c r="A49" s="43" t="s">
        <v>41</v>
      </c>
      <c r="B49" s="5"/>
      <c r="C49" s="42">
        <f t="shared" si="15"/>
        <v>0</v>
      </c>
      <c r="D49" s="42">
        <f t="shared" si="16"/>
        <v>1</v>
      </c>
      <c r="E49" s="42">
        <f t="shared" si="17"/>
        <v>9846</v>
      </c>
      <c r="F49" s="42">
        <f t="shared" si="18"/>
        <v>19</v>
      </c>
      <c r="G49" s="5"/>
      <c r="H49" s="5"/>
      <c r="I49" s="5"/>
      <c r="J49" s="5"/>
      <c r="K49" s="5"/>
      <c r="L49" s="5"/>
      <c r="M49" s="5"/>
      <c r="N49" s="5"/>
      <c r="O49" s="5"/>
      <c r="P49" s="5"/>
      <c r="Q49" s="5"/>
      <c r="R49" s="5"/>
      <c r="S49" s="5"/>
      <c r="T49" s="5"/>
      <c r="U49" s="5"/>
      <c r="V49" s="5"/>
      <c r="W49" s="5"/>
      <c r="X49" s="5"/>
      <c r="Y49" s="5"/>
      <c r="Z49" s="5"/>
      <c r="AA49" s="5"/>
      <c r="AB49" s="5"/>
      <c r="AC49" s="5"/>
      <c r="AD49" s="5"/>
      <c r="AE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ht="14.25" customHeight="1">
      <c r="A52" s="5" t="s">
        <v>56</v>
      </c>
      <c r="B52" s="5">
        <v>1980.0</v>
      </c>
      <c r="C52" s="5">
        <v>1990.0</v>
      </c>
      <c r="D52" s="5">
        <v>2000.0</v>
      </c>
      <c r="E52" s="5">
        <v>2010.0</v>
      </c>
      <c r="F52" s="5">
        <v>2020.0</v>
      </c>
      <c r="G52" s="5" t="s">
        <v>57</v>
      </c>
      <c r="H52" s="5"/>
      <c r="I52" s="5"/>
      <c r="J52" s="5"/>
      <c r="K52" s="5"/>
      <c r="L52" s="5"/>
      <c r="M52" s="5"/>
      <c r="N52" s="5"/>
      <c r="O52" s="5"/>
      <c r="P52" s="5"/>
      <c r="Q52" s="5"/>
      <c r="R52" s="5"/>
      <c r="S52" s="5"/>
      <c r="T52" s="5"/>
      <c r="U52" s="5"/>
      <c r="V52" s="5"/>
      <c r="W52" s="5"/>
      <c r="X52" s="5"/>
      <c r="Y52" s="5"/>
      <c r="Z52" s="5"/>
      <c r="AA52" s="5"/>
      <c r="AB52" s="5"/>
      <c r="AC52" s="5"/>
      <c r="AD52" s="5"/>
      <c r="AE52" s="5"/>
    </row>
    <row r="53" ht="14.25" customHeight="1">
      <c r="A53" s="5" t="s">
        <v>58</v>
      </c>
      <c r="B53" s="5">
        <v>140.0</v>
      </c>
      <c r="C53" s="5">
        <v>230.0</v>
      </c>
      <c r="D53" s="5">
        <v>270.0</v>
      </c>
      <c r="E53" s="5">
        <v>400.0</v>
      </c>
      <c r="F53" s="5">
        <v>600.0</v>
      </c>
      <c r="G53" s="5">
        <v>1000.0</v>
      </c>
      <c r="H53" s="5"/>
      <c r="I53" s="5"/>
      <c r="J53" s="5"/>
      <c r="K53" s="5"/>
      <c r="L53" s="5"/>
      <c r="M53" s="5"/>
      <c r="N53" s="5"/>
      <c r="O53" s="5"/>
      <c r="P53" s="5"/>
      <c r="Q53" s="5"/>
      <c r="R53" s="5"/>
      <c r="S53" s="5"/>
      <c r="T53" s="5"/>
      <c r="U53" s="5"/>
      <c r="V53" s="5"/>
      <c r="W53" s="5"/>
      <c r="X53" s="5"/>
      <c r="Y53" s="5"/>
      <c r="Z53" s="5"/>
      <c r="AA53" s="5"/>
      <c r="AB53" s="5"/>
      <c r="AC53" s="5"/>
      <c r="AD53" s="5"/>
      <c r="AE53" s="5"/>
    </row>
    <row r="54" ht="14.25" customHeight="1">
      <c r="A54" s="5" t="s">
        <v>59</v>
      </c>
      <c r="B54" s="5">
        <v>90.0</v>
      </c>
      <c r="C54" s="5">
        <v>240.0</v>
      </c>
      <c r="D54" s="5">
        <v>370.0</v>
      </c>
      <c r="E54" s="5">
        <v>630.0</v>
      </c>
      <c r="F54" s="5">
        <v>875.0</v>
      </c>
      <c r="G54" s="5">
        <v>1130.0</v>
      </c>
      <c r="H54" s="5"/>
      <c r="I54" s="5"/>
      <c r="J54" s="5"/>
      <c r="K54" s="5"/>
      <c r="L54" s="5"/>
      <c r="M54" s="5"/>
      <c r="N54" s="5"/>
      <c r="O54" s="5"/>
      <c r="P54" s="5"/>
      <c r="Q54" s="5"/>
      <c r="R54" s="5"/>
      <c r="S54" s="5"/>
      <c r="T54" s="5"/>
      <c r="U54" s="5"/>
      <c r="V54" s="5"/>
      <c r="W54" s="5"/>
      <c r="X54" s="5"/>
      <c r="Y54" s="5"/>
      <c r="Z54" s="5"/>
      <c r="AA54" s="5"/>
      <c r="AB54" s="5"/>
      <c r="AC54" s="5"/>
      <c r="AD54" s="5"/>
      <c r="AE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ht="14.25" customHeight="1">
      <c r="A56" s="5" t="s">
        <v>60</v>
      </c>
      <c r="B56" s="5">
        <v>1980.0</v>
      </c>
      <c r="C56" s="5">
        <v>1990.0</v>
      </c>
      <c r="D56" s="5">
        <v>2000.0</v>
      </c>
      <c r="E56" s="5">
        <v>2010.0</v>
      </c>
      <c r="F56" s="5">
        <v>2020.0</v>
      </c>
      <c r="G56" s="5" t="s">
        <v>57</v>
      </c>
      <c r="H56" s="5"/>
      <c r="I56" s="5"/>
      <c r="J56" s="5"/>
      <c r="K56" s="5"/>
      <c r="L56" s="5"/>
      <c r="M56" s="5"/>
      <c r="N56" s="5"/>
      <c r="O56" s="5"/>
      <c r="P56" s="5"/>
      <c r="Q56" s="5"/>
      <c r="R56" s="5"/>
      <c r="S56" s="5"/>
      <c r="T56" s="5"/>
      <c r="U56" s="5"/>
      <c r="V56" s="5"/>
      <c r="W56" s="5"/>
      <c r="X56" s="5"/>
      <c r="Y56" s="5"/>
      <c r="Z56" s="5"/>
      <c r="AA56" s="5"/>
      <c r="AB56" s="5"/>
      <c r="AC56" s="5"/>
      <c r="AD56" s="5"/>
      <c r="AE56" s="5"/>
    </row>
    <row r="57" ht="14.25" customHeight="1">
      <c r="A57" s="5" t="s">
        <v>58</v>
      </c>
      <c r="B57" s="5">
        <f t="shared" ref="B57:G57" si="19">B53*2.29568*10</f>
        <v>3213.952</v>
      </c>
      <c r="C57" s="5">
        <f t="shared" si="19"/>
        <v>5280.064</v>
      </c>
      <c r="D57" s="5">
        <f t="shared" si="19"/>
        <v>6198.336</v>
      </c>
      <c r="E57" s="5">
        <f t="shared" si="19"/>
        <v>9182.72</v>
      </c>
      <c r="F57" s="5">
        <f t="shared" si="19"/>
        <v>13774.08</v>
      </c>
      <c r="G57" s="5">
        <f t="shared" si="19"/>
        <v>22956.8</v>
      </c>
      <c r="H57" s="5"/>
      <c r="I57" s="5"/>
      <c r="J57" s="5"/>
      <c r="K57" s="5"/>
      <c r="L57" s="5"/>
      <c r="M57" s="5"/>
      <c r="N57" s="5"/>
      <c r="O57" s="5"/>
      <c r="P57" s="5"/>
      <c r="Q57" s="5"/>
      <c r="R57" s="5"/>
      <c r="S57" s="5"/>
      <c r="T57" s="5"/>
      <c r="U57" s="5"/>
      <c r="V57" s="5"/>
      <c r="W57" s="5"/>
      <c r="X57" s="5"/>
      <c r="Y57" s="5"/>
      <c r="Z57" s="5"/>
      <c r="AA57" s="5"/>
      <c r="AB57" s="5"/>
      <c r="AC57" s="5"/>
      <c r="AD57" s="5"/>
      <c r="AE57" s="5"/>
    </row>
    <row r="58" ht="14.25" customHeight="1">
      <c r="A58" s="5" t="s">
        <v>59</v>
      </c>
      <c r="B58" s="5">
        <f t="shared" ref="B58:G58" si="20">B54*2.29568*10</f>
        <v>2066.112</v>
      </c>
      <c r="C58" s="5">
        <f t="shared" si="20"/>
        <v>5509.632</v>
      </c>
      <c r="D58" s="5">
        <f t="shared" si="20"/>
        <v>8494.016</v>
      </c>
      <c r="E58" s="5">
        <f t="shared" si="20"/>
        <v>14462.784</v>
      </c>
      <c r="F58" s="5">
        <f t="shared" si="20"/>
        <v>20087.2</v>
      </c>
      <c r="G58" s="5">
        <f t="shared" si="20"/>
        <v>25941.184</v>
      </c>
      <c r="H58" s="5"/>
      <c r="I58" s="5"/>
      <c r="J58" s="5"/>
      <c r="K58" s="5"/>
      <c r="L58" s="5"/>
      <c r="M58" s="5"/>
      <c r="N58" s="5"/>
      <c r="O58" s="5"/>
      <c r="P58" s="5"/>
      <c r="Q58" s="5"/>
      <c r="R58" s="5"/>
      <c r="S58" s="5"/>
      <c r="T58" s="5"/>
      <c r="U58" s="5"/>
      <c r="V58" s="5"/>
      <c r="W58" s="5"/>
      <c r="X58" s="5"/>
      <c r="Y58" s="5"/>
      <c r="Z58" s="5"/>
      <c r="AA58" s="5"/>
      <c r="AB58" s="5"/>
      <c r="AC58" s="5"/>
      <c r="AD58" s="5"/>
      <c r="AE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ht="14.25" customHeight="1">
      <c r="A60" s="5" t="s">
        <v>61</v>
      </c>
      <c r="B60" s="5"/>
      <c r="C60" s="5">
        <v>1990.0</v>
      </c>
      <c r="D60" s="5">
        <v>2000.0</v>
      </c>
      <c r="E60" s="5">
        <v>2010.0</v>
      </c>
      <c r="F60" s="5">
        <v>2020.0</v>
      </c>
      <c r="G60" s="5" t="s">
        <v>57</v>
      </c>
      <c r="H60" s="5"/>
      <c r="I60" s="5"/>
      <c r="J60" s="5"/>
      <c r="K60" s="5"/>
      <c r="L60" s="5"/>
      <c r="M60" s="5"/>
      <c r="N60" s="5"/>
      <c r="O60" s="5"/>
      <c r="P60" s="5"/>
      <c r="Q60" s="5"/>
      <c r="R60" s="5"/>
      <c r="S60" s="5"/>
      <c r="T60" s="5"/>
      <c r="U60" s="5"/>
      <c r="V60" s="5"/>
      <c r="W60" s="5"/>
      <c r="X60" s="5"/>
      <c r="Y60" s="5"/>
      <c r="Z60" s="5"/>
      <c r="AA60" s="5"/>
      <c r="AB60" s="5"/>
      <c r="AC60" s="5"/>
      <c r="AD60" s="5"/>
      <c r="AE60" s="5"/>
    </row>
    <row r="61" ht="14.25" customHeight="1">
      <c r="A61" s="5" t="s">
        <v>58</v>
      </c>
      <c r="B61" s="5"/>
      <c r="C61" s="5">
        <f t="shared" ref="C61:G61" si="21">C57-B57</f>
        <v>2066.112</v>
      </c>
      <c r="D61" s="5">
        <f t="shared" si="21"/>
        <v>918.272</v>
      </c>
      <c r="E61" s="5">
        <f t="shared" si="21"/>
        <v>2984.384</v>
      </c>
      <c r="F61" s="5">
        <f t="shared" si="21"/>
        <v>4591.36</v>
      </c>
      <c r="G61" s="5">
        <f t="shared" si="21"/>
        <v>9182.72</v>
      </c>
      <c r="H61" s="5"/>
      <c r="I61" s="5"/>
      <c r="J61" s="5"/>
      <c r="K61" s="5"/>
      <c r="L61" s="5"/>
      <c r="M61" s="5"/>
      <c r="N61" s="5"/>
      <c r="O61" s="5"/>
      <c r="P61" s="5"/>
      <c r="Q61" s="5"/>
      <c r="R61" s="5"/>
      <c r="S61" s="5"/>
      <c r="T61" s="5"/>
      <c r="U61" s="5"/>
      <c r="V61" s="5"/>
      <c r="W61" s="5"/>
      <c r="X61" s="5"/>
      <c r="Y61" s="5"/>
      <c r="Z61" s="5"/>
      <c r="AA61" s="5"/>
      <c r="AB61" s="5"/>
      <c r="AC61" s="5"/>
      <c r="AD61" s="5"/>
      <c r="AE61" s="5"/>
    </row>
    <row r="62" ht="14.25" customHeight="1">
      <c r="A62" s="5" t="s">
        <v>59</v>
      </c>
      <c r="B62" s="5"/>
      <c r="C62" s="5">
        <f t="shared" ref="C62:G62" si="22">C58-B58</f>
        <v>3443.52</v>
      </c>
      <c r="D62" s="5">
        <f t="shared" si="22"/>
        <v>2984.384</v>
      </c>
      <c r="E62" s="5">
        <f t="shared" si="22"/>
        <v>5968.768</v>
      </c>
      <c r="F62" s="5">
        <f t="shared" si="22"/>
        <v>5624.416</v>
      </c>
      <c r="G62" s="5">
        <f t="shared" si="22"/>
        <v>5853.984</v>
      </c>
      <c r="H62" s="5"/>
      <c r="I62" s="5"/>
      <c r="J62" s="5"/>
      <c r="K62" s="5"/>
      <c r="L62" s="5"/>
      <c r="M62" s="5"/>
      <c r="N62" s="5"/>
      <c r="O62" s="5"/>
      <c r="P62" s="5"/>
      <c r="Q62" s="5"/>
      <c r="R62" s="5"/>
      <c r="S62" s="5"/>
      <c r="T62" s="5"/>
      <c r="U62" s="5"/>
      <c r="V62" s="5"/>
      <c r="W62" s="5"/>
      <c r="X62" s="5"/>
      <c r="Y62" s="5"/>
      <c r="Z62" s="5"/>
      <c r="AA62" s="5"/>
      <c r="AB62" s="5"/>
      <c r="AC62" s="5"/>
      <c r="AD62" s="5"/>
      <c r="AE62" s="5"/>
    </row>
    <row r="63" ht="14.25" customHeight="1">
      <c r="A63" s="6" t="s">
        <v>3</v>
      </c>
      <c r="B63" s="2"/>
      <c r="C63" s="2"/>
      <c r="D63" s="2"/>
      <c r="E63" s="2"/>
      <c r="F63" s="2"/>
      <c r="G63" s="2"/>
      <c r="H63" s="2"/>
      <c r="I63" s="2"/>
      <c r="J63" s="2"/>
      <c r="K63" s="2"/>
      <c r="L63" s="2"/>
      <c r="M63" s="2"/>
      <c r="N63" s="2"/>
      <c r="O63" s="2"/>
      <c r="P63" s="2"/>
      <c r="Q63" s="2"/>
      <c r="R63" s="2"/>
      <c r="S63" s="2"/>
      <c r="T63" s="2"/>
      <c r="U63" s="2"/>
      <c r="V63" s="2"/>
      <c r="W63" s="13"/>
      <c r="X63" s="13"/>
      <c r="Y63" s="5"/>
      <c r="Z63" s="5"/>
      <c r="AA63" s="5"/>
      <c r="AB63" s="5"/>
      <c r="AC63" s="5"/>
      <c r="AD63" s="5"/>
      <c r="AE63" s="5"/>
    </row>
    <row r="64" ht="14.25" customHeight="1">
      <c r="A64" s="5" t="s">
        <v>62</v>
      </c>
      <c r="B64" s="5"/>
      <c r="C64" s="5">
        <v>1990.0</v>
      </c>
      <c r="D64" s="5">
        <v>2000.0</v>
      </c>
      <c r="E64" s="5">
        <v>2010.0</v>
      </c>
      <c r="F64" s="5">
        <v>2020.0</v>
      </c>
      <c r="G64" s="5" t="s">
        <v>57</v>
      </c>
      <c r="H64" s="5"/>
      <c r="I64" s="5"/>
      <c r="J64" s="5"/>
      <c r="K64" s="5"/>
      <c r="L64" s="5"/>
      <c r="M64" s="5"/>
      <c r="N64" s="5"/>
      <c r="O64" s="5"/>
      <c r="P64" s="5"/>
      <c r="Q64" s="5"/>
      <c r="R64" s="5"/>
      <c r="S64" s="5"/>
      <c r="T64" s="5"/>
      <c r="U64" s="5"/>
      <c r="V64" s="5"/>
      <c r="W64" s="5"/>
      <c r="X64" s="5"/>
      <c r="Y64" s="5"/>
      <c r="Z64" s="5"/>
      <c r="AA64" s="5"/>
      <c r="AB64" s="5"/>
      <c r="AC64" s="5"/>
      <c r="AD64" s="5"/>
      <c r="AE64" s="5"/>
    </row>
    <row r="65" ht="14.25" customHeight="1">
      <c r="A65" s="5" t="s">
        <v>63</v>
      </c>
      <c r="B65" s="5"/>
      <c r="C65" s="5">
        <f t="shared" ref="C65:F65" si="23">-C61/C45</f>
        <v>0.0502141642</v>
      </c>
      <c r="D65" s="5">
        <f t="shared" si="23"/>
        <v>0.01739382115</v>
      </c>
      <c r="E65" s="5">
        <f t="shared" si="23"/>
        <v>0.04281387542</v>
      </c>
      <c r="F65" s="5">
        <f t="shared" si="23"/>
        <v>0.2052646638</v>
      </c>
      <c r="G65" s="5"/>
      <c r="H65" s="5"/>
      <c r="I65" s="5"/>
      <c r="J65" s="5"/>
      <c r="K65" s="5"/>
      <c r="L65" s="5"/>
      <c r="M65" s="5"/>
      <c r="N65" s="5"/>
      <c r="O65" s="5"/>
      <c r="P65" s="5"/>
      <c r="Q65" s="5"/>
      <c r="R65" s="5"/>
      <c r="S65" s="5"/>
      <c r="T65" s="5"/>
      <c r="U65" s="5"/>
      <c r="V65" s="5"/>
      <c r="W65" s="5"/>
      <c r="X65" s="5"/>
      <c r="Y65" s="5"/>
      <c r="Z65" s="5"/>
      <c r="AA65" s="5"/>
      <c r="AB65" s="5"/>
      <c r="AC65" s="5"/>
      <c r="AD65" s="5"/>
      <c r="AE65" s="5"/>
    </row>
    <row r="66" ht="14.25" customHeight="1">
      <c r="A66" s="5" t="s">
        <v>64</v>
      </c>
      <c r="B66" s="5"/>
      <c r="C66" s="5">
        <f t="shared" ref="C66:F66" si="24">-C61/C43</f>
        <v>0.0566352896</v>
      </c>
      <c r="D66" s="5">
        <f t="shared" si="24"/>
        <v>0.02281988072</v>
      </c>
      <c r="E66" s="5">
        <f t="shared" si="24"/>
        <v>0.05345101551</v>
      </c>
      <c r="F66" s="5">
        <f t="shared" si="24"/>
        <v>0.2151326024</v>
      </c>
      <c r="G66" s="5"/>
      <c r="H66" s="5"/>
      <c r="I66" s="5"/>
      <c r="J66" s="5"/>
      <c r="K66" s="5"/>
      <c r="L66" s="5"/>
      <c r="M66" s="5"/>
      <c r="N66" s="5"/>
      <c r="O66" s="5"/>
      <c r="P66" s="5"/>
      <c r="Q66" s="5"/>
      <c r="R66" s="5"/>
      <c r="S66" s="5"/>
      <c r="T66" s="5"/>
      <c r="U66" s="5"/>
      <c r="V66" s="5"/>
      <c r="W66" s="5"/>
      <c r="X66" s="5"/>
      <c r="Y66" s="5"/>
      <c r="Z66" s="5"/>
      <c r="AA66" s="5"/>
      <c r="AB66" s="5"/>
      <c r="AC66" s="5"/>
      <c r="AD66" s="5"/>
      <c r="AE66" s="5"/>
    </row>
    <row r="67" ht="14.25" customHeight="1">
      <c r="A67" s="5" t="s">
        <v>65</v>
      </c>
      <c r="B67" s="5"/>
      <c r="C67" s="5">
        <f>-C62/'San Bernardino County Land Use'!C50</f>
        <v>0.1208040695</v>
      </c>
      <c r="D67" s="5">
        <f>-D62/'San Bernardino County Land Use'!D50</f>
        <v>0.1251314046</v>
      </c>
      <c r="E67" s="5">
        <f>-E62/'San Bernardino County Land Use'!E50</f>
        <v>0.1075860776</v>
      </c>
      <c r="F67" s="5">
        <f>-F62/'San Bernardino County Land Use'!F50</f>
        <v>0.6819953923</v>
      </c>
      <c r="G67" s="5"/>
      <c r="H67" s="5"/>
      <c r="I67" s="5"/>
      <c r="J67" s="5"/>
      <c r="K67" s="5"/>
      <c r="L67" s="5"/>
      <c r="M67" s="5"/>
      <c r="N67" s="5"/>
      <c r="O67" s="5"/>
      <c r="P67" s="5"/>
      <c r="Q67" s="5"/>
      <c r="R67" s="5"/>
      <c r="S67" s="5"/>
      <c r="T67" s="5"/>
      <c r="U67" s="5"/>
      <c r="V67" s="5"/>
      <c r="W67" s="5"/>
      <c r="X67" s="5"/>
      <c r="Y67" s="5"/>
      <c r="Z67" s="5"/>
      <c r="AA67" s="5"/>
      <c r="AB67" s="5"/>
      <c r="AC67" s="5"/>
      <c r="AD67" s="5"/>
      <c r="AE67" s="5"/>
    </row>
    <row r="68" ht="14.25" customHeight="1">
      <c r="A68" s="5" t="s">
        <v>66</v>
      </c>
      <c r="B68" s="5"/>
      <c r="C68" s="5">
        <f>-C62/'San Bernardino County Land Use'!C48</f>
        <v>0.3504854962</v>
      </c>
      <c r="D68" s="5">
        <f>-D62/'San Bernardino County Land Use'!D48</f>
        <v>0.1987998934</v>
      </c>
      <c r="E68" s="5">
        <f>-E62/'San Bernardino County Land Use'!E48</f>
        <v>0.271591573</v>
      </c>
      <c r="F68" s="5">
        <f>-F62/'San Bernardino County Land Use'!F48</f>
        <v>1.839848217</v>
      </c>
      <c r="G68" s="5"/>
      <c r="H68" s="5"/>
      <c r="I68" s="5" t="s">
        <v>67</v>
      </c>
      <c r="J68" s="5"/>
      <c r="K68" s="5"/>
      <c r="L68" s="5"/>
      <c r="M68" s="5"/>
      <c r="N68" s="5"/>
      <c r="O68" s="5"/>
      <c r="P68" s="5"/>
      <c r="Q68" s="5"/>
      <c r="R68" s="5"/>
      <c r="S68" s="5"/>
      <c r="T68" s="5"/>
      <c r="U68" s="5"/>
      <c r="V68" s="5"/>
      <c r="W68" s="5"/>
      <c r="X68" s="5"/>
      <c r="Y68" s="5"/>
      <c r="Z68" s="5"/>
      <c r="AA68" s="5"/>
      <c r="AB68" s="5"/>
      <c r="AC68" s="5"/>
      <c r="AD68" s="5"/>
      <c r="AE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ht="14.25" customHeight="1">
      <c r="A77" s="1" t="s">
        <v>0</v>
      </c>
      <c r="B77" s="2"/>
      <c r="C77" s="2"/>
      <c r="D77" s="3"/>
      <c r="E77" s="3"/>
      <c r="F77" s="2"/>
      <c r="G77" s="2"/>
      <c r="H77" s="2"/>
      <c r="I77" s="2"/>
      <c r="J77" s="2"/>
      <c r="K77" s="2"/>
      <c r="L77" s="2"/>
      <c r="M77" s="2"/>
      <c r="N77" s="2"/>
      <c r="O77" s="2"/>
      <c r="P77" s="2"/>
      <c r="Q77" s="2"/>
      <c r="R77" s="2"/>
      <c r="S77" s="2"/>
      <c r="T77" s="2"/>
      <c r="U77" s="4"/>
      <c r="V77" s="4"/>
      <c r="W77" s="13"/>
      <c r="X77" s="13"/>
      <c r="Y77" s="5"/>
      <c r="Z77" s="5"/>
      <c r="AA77" s="5"/>
      <c r="AB77" s="5"/>
      <c r="AC77" s="5"/>
      <c r="AD77" s="5"/>
      <c r="AE77" s="5"/>
    </row>
    <row r="78" ht="14.25" customHeight="1">
      <c r="A78" s="2" t="s">
        <v>68</v>
      </c>
      <c r="B78" s="2"/>
      <c r="C78" s="2"/>
      <c r="D78" s="3"/>
      <c r="E78" s="3"/>
      <c r="F78" s="2"/>
      <c r="G78" s="2"/>
      <c r="H78" s="2"/>
      <c r="I78" s="2"/>
      <c r="J78" s="2"/>
      <c r="K78" s="2"/>
      <c r="L78" s="2"/>
      <c r="M78" s="2"/>
      <c r="N78" s="2"/>
      <c r="O78" s="2"/>
      <c r="P78" s="2"/>
      <c r="Q78" s="2"/>
      <c r="R78" s="2"/>
      <c r="S78" s="2"/>
      <c r="T78" s="2"/>
      <c r="U78" s="4"/>
      <c r="V78" s="4"/>
      <c r="W78" s="13"/>
      <c r="X78" s="13"/>
      <c r="Y78" s="5"/>
      <c r="Z78" s="5"/>
      <c r="AA78" s="5"/>
      <c r="AB78" s="5"/>
      <c r="AC78" s="5"/>
      <c r="AD78" s="5"/>
      <c r="AE78" s="5"/>
    </row>
    <row r="79" ht="14.25" customHeight="1">
      <c r="A79" s="2" t="s">
        <v>69</v>
      </c>
      <c r="B79" s="2"/>
      <c r="C79" s="2"/>
      <c r="D79" s="3"/>
      <c r="E79" s="3"/>
      <c r="F79" s="2"/>
      <c r="G79" s="2"/>
      <c r="H79" s="2"/>
      <c r="I79" s="2"/>
      <c r="J79" s="2"/>
      <c r="K79" s="2"/>
      <c r="L79" s="2"/>
      <c r="M79" s="2"/>
      <c r="N79" s="2"/>
      <c r="O79" s="2"/>
      <c r="P79" s="2"/>
      <c r="Q79" s="2"/>
      <c r="R79" s="2"/>
      <c r="S79" s="2"/>
      <c r="T79" s="2"/>
      <c r="U79" s="4"/>
      <c r="V79" s="4"/>
      <c r="W79" s="13"/>
      <c r="X79" s="13"/>
      <c r="Y79" s="5"/>
      <c r="Z79" s="5"/>
      <c r="AA79" s="5"/>
      <c r="AB79" s="5"/>
      <c r="AC79" s="5"/>
      <c r="AD79" s="5"/>
      <c r="AE79" s="5"/>
    </row>
    <row r="80" ht="14.25" customHeight="1">
      <c r="A80" s="2" t="s">
        <v>70</v>
      </c>
      <c r="B80" s="2"/>
      <c r="C80" s="2"/>
      <c r="D80" s="2"/>
      <c r="E80" s="2"/>
      <c r="F80" s="2"/>
      <c r="G80" s="2"/>
      <c r="H80" s="2"/>
      <c r="I80" s="2"/>
      <c r="J80" s="2"/>
      <c r="K80" s="2"/>
      <c r="L80" s="2"/>
      <c r="M80" s="2"/>
      <c r="N80" s="2"/>
      <c r="O80" s="2"/>
      <c r="P80" s="2"/>
      <c r="Q80" s="2"/>
      <c r="R80" s="2"/>
      <c r="S80" s="2"/>
      <c r="T80" s="2"/>
      <c r="U80" s="2"/>
      <c r="V80" s="2"/>
      <c r="W80" s="13"/>
      <c r="X80" s="13"/>
      <c r="Y80" s="5"/>
      <c r="Z80" s="5"/>
      <c r="AA80" s="5"/>
      <c r="AB80" s="5"/>
      <c r="AC80" s="5"/>
      <c r="AD80" s="5"/>
      <c r="AE80" s="5"/>
    </row>
    <row r="81" ht="14.25" customHeight="1">
      <c r="A81" s="2" t="s">
        <v>71</v>
      </c>
      <c r="B81" s="2"/>
      <c r="C81" s="2"/>
      <c r="D81" s="2"/>
      <c r="E81" s="2"/>
      <c r="F81" s="2"/>
      <c r="G81" s="2"/>
      <c r="H81" s="2"/>
      <c r="I81" s="2"/>
      <c r="J81" s="2"/>
      <c r="K81" s="2"/>
      <c r="L81" s="2"/>
      <c r="M81" s="2"/>
      <c r="N81" s="2"/>
      <c r="O81" s="2"/>
      <c r="P81" s="2"/>
      <c r="Q81" s="2"/>
      <c r="R81" s="2"/>
      <c r="S81" s="2"/>
      <c r="T81" s="2"/>
      <c r="U81" s="2"/>
      <c r="V81" s="2"/>
      <c r="W81" s="13"/>
      <c r="X81" s="13"/>
      <c r="Y81" s="5"/>
      <c r="Z81" s="5"/>
      <c r="AA81" s="5"/>
      <c r="AB81" s="5"/>
      <c r="AC81" s="5"/>
      <c r="AD81" s="5"/>
      <c r="AE81" s="5"/>
    </row>
    <row r="82" ht="14.25" customHeight="1">
      <c r="A82" s="2" t="s">
        <v>72</v>
      </c>
      <c r="B82" s="2"/>
      <c r="C82" s="2"/>
      <c r="D82" s="2"/>
      <c r="E82" s="2"/>
      <c r="F82" s="2"/>
      <c r="G82" s="2"/>
      <c r="H82" s="2"/>
      <c r="I82" s="2"/>
      <c r="J82" s="2"/>
      <c r="K82" s="2"/>
      <c r="L82" s="2"/>
      <c r="M82" s="2"/>
      <c r="N82" s="2"/>
      <c r="O82" s="2"/>
      <c r="P82" s="2"/>
      <c r="Q82" s="2"/>
      <c r="R82" s="2"/>
      <c r="S82" s="2"/>
      <c r="T82" s="2"/>
      <c r="U82" s="2"/>
      <c r="V82" s="2"/>
      <c r="W82" s="13"/>
      <c r="X82" s="13"/>
      <c r="Y82" s="5"/>
      <c r="Z82" s="5"/>
      <c r="AA82" s="5"/>
      <c r="AB82" s="5"/>
      <c r="AC82" s="5"/>
      <c r="AD82" s="5"/>
      <c r="AE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sheetData>
  <mergeCells count="4">
    <mergeCell ref="A2:V2"/>
    <mergeCell ref="A3:V3"/>
    <mergeCell ref="A4:V4"/>
    <mergeCell ref="A5:V5"/>
  </mergeCells>
  <printOptions/>
  <pageMargins bottom="0.75" footer="0.0" header="0.0" left="0.7" right="0.7" top="0.75"/>
  <pageSetup scale="5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2023-11-06T21:57:21Z</dcterms:created>
  <dc:creator>Warmann, Emily C.</dc:creator>
</cp:coreProperties>
</file>