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8_{5C44EB13-E5A3-4D9C-BA53-178058296E76}" xr6:coauthVersionLast="47" xr6:coauthVersionMax="47" xr10:uidLastSave="{00000000-0000-0000-0000-000000000000}"/>
  <bookViews>
    <workbookView xWindow="14040" yWindow="3105" windowWidth="18090" windowHeight="11835" firstSheet="6" activeTab="6" xr2:uid="{C91974CB-A50E-4D97-B961-982EF2B8E223}"/>
  </bookViews>
  <sheets>
    <sheet name="DIM_CUSTOMERS " sheetId="1" r:id="rId1"/>
    <sheet name="DIM_PRODUCTS " sheetId="2" r:id="rId2"/>
    <sheet name="DIM_TIME" sheetId="3" r:id="rId3"/>
    <sheet name="DIM_LOCATION " sheetId="4" r:id="rId4"/>
    <sheet name="DIM_PROMOTION" sheetId="5" r:id="rId5"/>
    <sheet name="DIM_REVIEWS" sheetId="6" r:id="rId6"/>
    <sheet name="DIM_ANALYTICS " sheetId="7" r:id="rId7"/>
    <sheet name="FACT_ORD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2" i="7"/>
  <c r="D3" i="7"/>
  <c r="D4" i="7"/>
  <c r="D5" i="7"/>
  <c r="D6" i="7"/>
  <c r="D7" i="7"/>
  <c r="D8" i="7"/>
  <c r="D9" i="7"/>
  <c r="D10" i="7"/>
  <c r="D11" i="7"/>
  <c r="D2" i="7"/>
  <c r="F3" i="3"/>
  <c r="G3" i="3"/>
  <c r="H3" i="3"/>
  <c r="I3" i="3"/>
  <c r="J3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F9" i="3"/>
  <c r="G9" i="3"/>
  <c r="H9" i="3"/>
  <c r="I9" i="3"/>
  <c r="J9" i="3"/>
  <c r="F10" i="3"/>
  <c r="G10" i="3"/>
  <c r="H10" i="3"/>
  <c r="I10" i="3"/>
  <c r="J10" i="3"/>
  <c r="F11" i="3"/>
  <c r="G11" i="3"/>
  <c r="H11" i="3"/>
  <c r="I11" i="3"/>
  <c r="J11" i="3"/>
  <c r="J2" i="3"/>
  <c r="I2" i="3"/>
  <c r="H2" i="3"/>
  <c r="G2" i="3"/>
  <c r="F2" i="3"/>
  <c r="E3" i="3"/>
  <c r="E4" i="3"/>
  <c r="E5" i="3"/>
  <c r="E6" i="3"/>
  <c r="E7" i="3"/>
  <c r="E8" i="3"/>
  <c r="E9" i="3"/>
  <c r="E10" i="3"/>
  <c r="E11" i="3"/>
  <c r="E2" i="3"/>
  <c r="D3" i="3"/>
  <c r="D4" i="3"/>
  <c r="D5" i="3"/>
  <c r="D6" i="3"/>
  <c r="D7" i="3"/>
  <c r="D8" i="3"/>
  <c r="D9" i="3"/>
  <c r="D10" i="3"/>
  <c r="D11" i="3"/>
  <c r="D2" i="3"/>
  <c r="C3" i="3"/>
  <c r="C4" i="3"/>
  <c r="C5" i="3"/>
  <c r="C6" i="3"/>
  <c r="C7" i="3"/>
  <c r="C8" i="3"/>
  <c r="C9" i="3"/>
  <c r="C10" i="3"/>
  <c r="C11" i="3"/>
  <c r="C2" i="3"/>
</calcChain>
</file>

<file path=xl/sharedStrings.xml><?xml version="1.0" encoding="utf-8"?>
<sst xmlns="http://schemas.openxmlformats.org/spreadsheetml/2006/main" count="292" uniqueCount="250">
  <si>
    <t xml:space="preserve">CustomerKey </t>
  </si>
  <si>
    <t xml:space="preserve">CustomerName </t>
  </si>
  <si>
    <t>CustomerEmail</t>
  </si>
  <si>
    <t>CustomerPhone</t>
  </si>
  <si>
    <t>CustomerAddress</t>
  </si>
  <si>
    <t>CustomerCity</t>
  </si>
  <si>
    <t>CustomerState</t>
  </si>
  <si>
    <t>CustomerCountry</t>
  </si>
  <si>
    <t>CustomerZipCode</t>
  </si>
  <si>
    <t>ProductKey</t>
  </si>
  <si>
    <t>ProductName</t>
  </si>
  <si>
    <t>ProductDescription</t>
  </si>
  <si>
    <t>ProductCategory</t>
  </si>
  <si>
    <t>ProductSubcategory</t>
  </si>
  <si>
    <t>ProductBrand</t>
  </si>
  <si>
    <t>ProductColor</t>
  </si>
  <si>
    <t>ProductSize</t>
  </si>
  <si>
    <t>ProductPrice</t>
  </si>
  <si>
    <t>TimeKey</t>
  </si>
  <si>
    <t>FullDate</t>
  </si>
  <si>
    <t>YearNumber</t>
  </si>
  <si>
    <t>MonthNumber</t>
  </si>
  <si>
    <t>DayNumberOfWeek</t>
  </si>
  <si>
    <t>DayNumberOfYear</t>
  </si>
  <si>
    <t>WeekNumberOfYear</t>
  </si>
  <si>
    <t>MonthName</t>
  </si>
  <si>
    <t>QuarterNumber</t>
  </si>
  <si>
    <t>DayNumberOfMonth</t>
  </si>
  <si>
    <t>LocationKey</t>
  </si>
  <si>
    <t>CountryName</t>
  </si>
  <si>
    <t>StateName</t>
  </si>
  <si>
    <t>CityName</t>
  </si>
  <si>
    <t>ZipCode</t>
  </si>
  <si>
    <t>PromotionKey</t>
  </si>
  <si>
    <t>PromotionName</t>
  </si>
  <si>
    <t>PromotionType</t>
  </si>
  <si>
    <t>PromotionStartDate</t>
  </si>
  <si>
    <t>PromotionEndDate</t>
  </si>
  <si>
    <t>PromotionDiscount</t>
  </si>
  <si>
    <t>ReviewKey</t>
  </si>
  <si>
    <t>ReviewRating</t>
  </si>
  <si>
    <t>ReviewComment</t>
  </si>
  <si>
    <t>CustomerKey</t>
  </si>
  <si>
    <t>ReviewDate</t>
  </si>
  <si>
    <t>AnalyticsKey</t>
  </si>
  <si>
    <t>ViewCount</t>
  </si>
  <si>
    <t>PurchaseCount</t>
  </si>
  <si>
    <t>AverageRating</t>
  </si>
  <si>
    <t>SearchTerms</t>
  </si>
  <si>
    <t>ConversionRate</t>
  </si>
  <si>
    <t>OrderKey</t>
  </si>
  <si>
    <t xml:space="preserve">LocationKey </t>
  </si>
  <si>
    <t>OrderQuantity</t>
  </si>
  <si>
    <t>OrderAmount</t>
  </si>
  <si>
    <t>OrderProfit</t>
  </si>
  <si>
    <t>CustomerGender</t>
  </si>
  <si>
    <t>Hebert Le Sarr</t>
  </si>
  <si>
    <t>Male</t>
  </si>
  <si>
    <t>hle0@google.pl</t>
  </si>
  <si>
    <t>+84 (800) 268-0574</t>
  </si>
  <si>
    <t>42337 Reinke Pass</t>
  </si>
  <si>
    <t>Vietnam</t>
  </si>
  <si>
    <t>43857-0182</t>
  </si>
  <si>
    <t>Lee Biasini</t>
  </si>
  <si>
    <t>lbiasini1@hp.com</t>
  </si>
  <si>
    <t>+84 (841) 184-2959</t>
  </si>
  <si>
    <t>5 Northridge Trail</t>
  </si>
  <si>
    <t>0597-0287</t>
  </si>
  <si>
    <t>Crista McIlherran</t>
  </si>
  <si>
    <t>Female</t>
  </si>
  <si>
    <t>cmcilherran2@dedecms.com</t>
  </si>
  <si>
    <t>+84 (278) 685-1150</t>
  </si>
  <si>
    <t>3065 Village Park</t>
  </si>
  <si>
    <t>59088-106</t>
  </si>
  <si>
    <t>Wainwright Munkley</t>
  </si>
  <si>
    <t>wmunkley3@spiegel.de</t>
  </si>
  <si>
    <t>+84 (717) 955-0627</t>
  </si>
  <si>
    <t>4333 Acker Pass</t>
  </si>
  <si>
    <t>Prao</t>
  </si>
  <si>
    <t>68703-029</t>
  </si>
  <si>
    <t>Nikki Le Brun</t>
  </si>
  <si>
    <t>nle4@pcworld.com</t>
  </si>
  <si>
    <t>+84 (847) 198-7458</t>
  </si>
  <si>
    <t>90 Arkansas Crossing</t>
  </si>
  <si>
    <t>La Gi</t>
  </si>
  <si>
    <t>57520-0519</t>
  </si>
  <si>
    <t>Morey Whittam</t>
  </si>
  <si>
    <t>mwhittam5@51.la</t>
  </si>
  <si>
    <t>+84 (743) 923-8007</t>
  </si>
  <si>
    <t>4 Hudson Junction</t>
  </si>
  <si>
    <t>10812-343</t>
  </si>
  <si>
    <t>Odille Semark</t>
  </si>
  <si>
    <t>Non-binary</t>
  </si>
  <si>
    <t>osemark6@last.fm</t>
  </si>
  <si>
    <t>+84 (906) 733-4926</t>
  </si>
  <si>
    <t>72281 Pankratz Trail</t>
  </si>
  <si>
    <t>65954-002</t>
  </si>
  <si>
    <t>Franzen Petcher</t>
  </si>
  <si>
    <t>Polygender</t>
  </si>
  <si>
    <t>fpetcher7@blogtalkradio.com</t>
  </si>
  <si>
    <t>+84 (325) 583-1901</t>
  </si>
  <si>
    <t>66 Pawling Drive</t>
  </si>
  <si>
    <t>59779-640</t>
  </si>
  <si>
    <t>Geri Hallum</t>
  </si>
  <si>
    <t>ghallum8@buzzfeed.com</t>
  </si>
  <si>
    <t>+84 (387) 343-3260</t>
  </si>
  <si>
    <t>4 Old Gate Road</t>
  </si>
  <si>
    <t>Thanh Ba</t>
  </si>
  <si>
    <t>58194-006</t>
  </si>
  <si>
    <t>Jarrad Furlow</t>
  </si>
  <si>
    <t>jfurlow9@blogs.com</t>
  </si>
  <si>
    <t>+84 (875) 518-1298</t>
  </si>
  <si>
    <t>08915 Del Mar Road</t>
  </si>
  <si>
    <t>0259-1139</t>
  </si>
  <si>
    <t>Thị Trấn Sìn Hồ</t>
  </si>
  <si>
    <t>Hương Sơn</t>
  </si>
  <si>
    <t>Quy Đạt</t>
  </si>
  <si>
    <t>Tân Châu</t>
  </si>
  <si>
    <t>Cần Giờ</t>
  </si>
  <si>
    <t>Phúc Thọ</t>
  </si>
  <si>
    <t>Sơn Trà</t>
  </si>
  <si>
    <t>Juice - V8 Splash</t>
  </si>
  <si>
    <t>Change Packing Material on Left Finger</t>
  </si>
  <si>
    <t>Framing (Wood)</t>
  </si>
  <si>
    <t>Termite Control</t>
  </si>
  <si>
    <t>Paire OB Plus DHA</t>
  </si>
  <si>
    <t>Indigo</t>
  </si>
  <si>
    <t>XL</t>
  </si>
  <si>
    <t>Chocolate - Sugar Free Semi Choc</t>
  </si>
  <si>
    <t>Drainage of Abducens Nerve, Open Approach, Diagnostic</t>
  </si>
  <si>
    <t>Landscaping &amp; Irrigation</t>
  </si>
  <si>
    <t>ibuprofen</t>
  </si>
  <si>
    <t>Aquamarine</t>
  </si>
  <si>
    <t>Lettuce - Belgian Endive</t>
  </si>
  <si>
    <t>Revision of Infusion Device in Periton Cav, Open Approach</t>
  </si>
  <si>
    <t>Structural &amp; Misc Steel Erection</t>
  </si>
  <si>
    <t>Wall Protection</t>
  </si>
  <si>
    <t>Cough DM</t>
  </si>
  <si>
    <t>Goldenrod</t>
  </si>
  <si>
    <t>XS</t>
  </si>
  <si>
    <t>Pasta - Cheese / Spinach Bauletti</t>
  </si>
  <si>
    <t>Extirpation of Matter from Left Atrium, Perc Approach</t>
  </si>
  <si>
    <t>Fire Protection</t>
  </si>
  <si>
    <t>Exterior Signage</t>
  </si>
  <si>
    <t>Budesonide Inhalation</t>
  </si>
  <si>
    <t>M</t>
  </si>
  <si>
    <t>Haggis</t>
  </si>
  <si>
    <t>Traction of Right Lower Extremity</t>
  </si>
  <si>
    <t>Glass &amp; Glazing</t>
  </si>
  <si>
    <t>Roofing (Asphalt)</t>
  </si>
  <si>
    <t>Frankincense and Myrrh Fibromyalgia</t>
  </si>
  <si>
    <t>Turquoise</t>
  </si>
  <si>
    <t>L</t>
  </si>
  <si>
    <t>Brownies - Two Bite, Chocolate</t>
  </si>
  <si>
    <t>Insertion of Intralum Dev into L Pulm Art, Open Approach</t>
  </si>
  <si>
    <t>Curb &amp; Gutter</t>
  </si>
  <si>
    <t>Painting &amp; Vinyl Wall Covering</t>
  </si>
  <si>
    <t>cold</t>
  </si>
  <si>
    <t>2XL</t>
  </si>
  <si>
    <t>Cheese - Grie Des Champ</t>
  </si>
  <si>
    <t>Replace R Up Leg Skin w Autol Sub, Part Thick, Extern</t>
  </si>
  <si>
    <t>Plumbing &amp; Medical Gas</t>
  </si>
  <si>
    <t>Marlite Panels (FED)</t>
  </si>
  <si>
    <t>Coricidin HBP Cough and Cold</t>
  </si>
  <si>
    <t>Maroon</t>
  </si>
  <si>
    <t>Potato - Sweet</t>
  </si>
  <si>
    <t>Control Bleeding in Right Upper Leg, Open Approach</t>
  </si>
  <si>
    <t>Prefabricated Aluminum Metal Canopies</t>
  </si>
  <si>
    <t>lisinopril</t>
  </si>
  <si>
    <t>Mauv</t>
  </si>
  <si>
    <t>Table Cloth 91x91 Colour</t>
  </si>
  <si>
    <t>Drainage of Anal Sphincter with Drain Dev, Open Approach</t>
  </si>
  <si>
    <t>Benazepril Hydrochloride</t>
  </si>
  <si>
    <t>Turkey Leg With Drum And Thigh</t>
  </si>
  <si>
    <t>Drainage of L Sacroiliac Jt with Drain Dev, Open Approach</t>
  </si>
  <si>
    <t>Fire Sprinkler System</t>
  </si>
  <si>
    <t>Roofing (Metal)</t>
  </si>
  <si>
    <t>ShopRite Gas Relief</t>
  </si>
  <si>
    <t>Crimson</t>
  </si>
  <si>
    <t>S</t>
  </si>
  <si>
    <t>Tây Hồ</t>
  </si>
  <si>
    <t>37000-317</t>
  </si>
  <si>
    <t>Tân Hưng</t>
  </si>
  <si>
    <t>0268-1390</t>
  </si>
  <si>
    <t>Cái Nhum</t>
  </si>
  <si>
    <t>0113-0259</t>
  </si>
  <si>
    <t>Sa Pá</t>
  </si>
  <si>
    <t>63629-3321</t>
  </si>
  <si>
    <t>Ấp Tân Ngãi</t>
  </si>
  <si>
    <t>30142-416</t>
  </si>
  <si>
    <t>Phù Mỹ</t>
  </si>
  <si>
    <t>59667-0100</t>
  </si>
  <si>
    <t>Kinh Môn</t>
  </si>
  <si>
    <t>51346-254</t>
  </si>
  <si>
    <t>Chợ Mới</t>
  </si>
  <si>
    <t>41190-335</t>
  </si>
  <si>
    <t>Ngoc Hon Doc</t>
  </si>
  <si>
    <t>0074-1053</t>
  </si>
  <si>
    <t>Long Hồ</t>
  </si>
  <si>
    <t>0264-7806</t>
  </si>
  <si>
    <t>Nondisp fx of coronoid process of unspecified ulna</t>
  </si>
  <si>
    <t>Fall on or from jungle gym, sequela</t>
  </si>
  <si>
    <t>Unspecified superficial injury of wrist, hand and fingers</t>
  </si>
  <si>
    <t>Nondisp fx of lateral malleolus of l fibula, 7thQ</t>
  </si>
  <si>
    <t>Influenza due to unidentified influenza virus w oth manifest</t>
  </si>
  <si>
    <t>Open wound of knee</t>
  </si>
  <si>
    <t>Persons encntr hlth serv for spec proc &amp; trtmt, not crd out</t>
  </si>
  <si>
    <t>Defects in post-translational mod of lysosomal enzymes</t>
  </si>
  <si>
    <t>Subluxation of MCP joint of left little finger, init</t>
  </si>
  <si>
    <t>Nondisp oblique fx shaft of unsp rad, 7thF</t>
  </si>
  <si>
    <t>Poisoning by antiallerg/antiemetic, assault, init</t>
  </si>
  <si>
    <t>Mature T/NK-cell lymphomas, unspecified, unspecified site</t>
  </si>
  <si>
    <t>Unsp injury of intercostal blood vessels, unspecified side</t>
  </si>
  <si>
    <t>Poisoning by mixed antiepileptics, undetermined, subs encntr</t>
  </si>
  <si>
    <t>Malignant neoplasm of left conjunctiva</t>
  </si>
  <si>
    <t>Injury of median nerve at forearm level, left arm, sequela</t>
  </si>
  <si>
    <t>Maternal care for other abnormalities of cervix</t>
  </si>
  <si>
    <t>Poisoning by selective serotonin reuptake inhibtr, assault</t>
  </si>
  <si>
    <t>Intermittent angle-closure glaucoma, unspecified eye</t>
  </si>
  <si>
    <t>Unspecified superficial injury of left ring finger, sequela</t>
  </si>
  <si>
    <t>Janyx</t>
  </si>
  <si>
    <t>Tickner</t>
  </si>
  <si>
    <t>2024-04-12T20:43:15Z</t>
  </si>
  <si>
    <t>Zoomzone</t>
  </si>
  <si>
    <t>Biasi</t>
  </si>
  <si>
    <t>2023-06-21T09:52:04Z</t>
  </si>
  <si>
    <t>Twimbo</t>
  </si>
  <si>
    <t>Pottberry</t>
  </si>
  <si>
    <t>2023-08-12T20:19:39Z</t>
  </si>
  <si>
    <t>Flashpoint</t>
  </si>
  <si>
    <t>Rodolico</t>
  </si>
  <si>
    <t>2024-04-26T18:57:23Z</t>
  </si>
  <si>
    <t>Browsedrive</t>
  </si>
  <si>
    <t>Vasovic</t>
  </si>
  <si>
    <t>2023-10-08T17:33:29Z</t>
  </si>
  <si>
    <t>Gabtype</t>
  </si>
  <si>
    <t>Garlick</t>
  </si>
  <si>
    <t>2023-12-14T23:11:55Z</t>
  </si>
  <si>
    <t>Oozz</t>
  </si>
  <si>
    <t>Sipson</t>
  </si>
  <si>
    <t>2023-12-18T04:21:55Z</t>
  </si>
  <si>
    <t>Quimba</t>
  </si>
  <si>
    <t>Cabotto</t>
  </si>
  <si>
    <t>2023-09-02T02:28:52Z</t>
  </si>
  <si>
    <t>Twiyo</t>
  </si>
  <si>
    <t>Newborn</t>
  </si>
  <si>
    <t>2024-01-12T09:25:30Z</t>
  </si>
  <si>
    <t>Devcast</t>
  </si>
  <si>
    <t>Rossander</t>
  </si>
  <si>
    <t>2024-01-20T22:25:19Z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</si>
</sst>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/d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EC75-4F44-4F45-AF19-211050A7DE6D}">
  <dimension ref="A1:J11"/>
  <sheetViews>
    <sheetView workbookViewId="0">
      <selection activeCell="I17" sqref="I17"/>
    </sheetView>
  </sheetViews>
  <sheetFormatPr defaultRowHeight="15" x14ac:dyDescent="0.25"/>
  <cols>
    <col min="1" max="1" width="12.85546875" bestFit="1" customWidth="1"/>
    <col min="2" max="2" width="15.28515625" bestFit="1" customWidth="1"/>
    <col min="3" max="3" width="15.28515625" customWidth="1"/>
    <col min="4" max="4" width="14.5703125" bestFit="1" customWidth="1"/>
    <col min="5" max="5" width="15.140625" bestFit="1" customWidth="1"/>
    <col min="6" max="6" width="16.7109375" bestFit="1" customWidth="1"/>
    <col min="7" max="7" width="12.5703125" bestFit="1" customWidth="1"/>
    <col min="8" max="8" width="13.85546875" bestFit="1" customWidth="1"/>
    <col min="9" max="9" width="16.28515625" bestFit="1" customWidth="1"/>
    <col min="10" max="10" width="16.7109375" bestFit="1" customWidth="1"/>
  </cols>
  <sheetData>
    <row r="1" spans="1:10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114</v>
      </c>
      <c r="I2" t="s">
        <v>61</v>
      </c>
      <c r="J2" t="s">
        <v>62</v>
      </c>
    </row>
    <row r="3" spans="1:10" x14ac:dyDescent="0.25">
      <c r="A3">
        <v>2</v>
      </c>
      <c r="B3" t="s">
        <v>63</v>
      </c>
      <c r="C3" t="s">
        <v>57</v>
      </c>
      <c r="D3" t="s">
        <v>64</v>
      </c>
      <c r="E3" t="s">
        <v>65</v>
      </c>
      <c r="F3" t="s">
        <v>66</v>
      </c>
      <c r="G3" t="s">
        <v>115</v>
      </c>
      <c r="I3" t="s">
        <v>61</v>
      </c>
      <c r="J3" t="s">
        <v>67</v>
      </c>
    </row>
    <row r="4" spans="1:10" x14ac:dyDescent="0.25">
      <c r="A4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116</v>
      </c>
      <c r="I4" t="s">
        <v>61</v>
      </c>
      <c r="J4" t="s">
        <v>73</v>
      </c>
    </row>
    <row r="5" spans="1:10" x14ac:dyDescent="0.25">
      <c r="A5">
        <v>4</v>
      </c>
      <c r="B5" t="s">
        <v>74</v>
      </c>
      <c r="C5" t="s">
        <v>57</v>
      </c>
      <c r="D5" t="s">
        <v>75</v>
      </c>
      <c r="E5" t="s">
        <v>76</v>
      </c>
      <c r="F5" t="s">
        <v>77</v>
      </c>
      <c r="G5" t="s">
        <v>78</v>
      </c>
      <c r="I5" t="s">
        <v>61</v>
      </c>
      <c r="J5" t="s">
        <v>79</v>
      </c>
    </row>
    <row r="6" spans="1:10" x14ac:dyDescent="0.25">
      <c r="A6">
        <v>5</v>
      </c>
      <c r="B6" t="s">
        <v>80</v>
      </c>
      <c r="C6" t="s">
        <v>69</v>
      </c>
      <c r="D6" t="s">
        <v>81</v>
      </c>
      <c r="E6" t="s">
        <v>82</v>
      </c>
      <c r="F6" t="s">
        <v>83</v>
      </c>
      <c r="G6" t="s">
        <v>84</v>
      </c>
      <c r="I6" t="s">
        <v>61</v>
      </c>
      <c r="J6" t="s">
        <v>85</v>
      </c>
    </row>
    <row r="7" spans="1:10" x14ac:dyDescent="0.25">
      <c r="A7">
        <v>6</v>
      </c>
      <c r="B7" t="s">
        <v>86</v>
      </c>
      <c r="C7" t="s">
        <v>57</v>
      </c>
      <c r="D7" t="s">
        <v>87</v>
      </c>
      <c r="E7" t="s">
        <v>88</v>
      </c>
      <c r="F7" t="s">
        <v>89</v>
      </c>
      <c r="G7" t="s">
        <v>117</v>
      </c>
      <c r="I7" t="s">
        <v>61</v>
      </c>
      <c r="J7" t="s">
        <v>90</v>
      </c>
    </row>
    <row r="8" spans="1:10" x14ac:dyDescent="0.25">
      <c r="A8">
        <v>7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118</v>
      </c>
      <c r="I8" t="s">
        <v>61</v>
      </c>
      <c r="J8" t="s">
        <v>96</v>
      </c>
    </row>
    <row r="9" spans="1:10" x14ac:dyDescent="0.25">
      <c r="A9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119</v>
      </c>
      <c r="I9" t="s">
        <v>61</v>
      </c>
      <c r="J9" t="s">
        <v>102</v>
      </c>
    </row>
    <row r="10" spans="1:10" x14ac:dyDescent="0.25">
      <c r="A10">
        <v>9</v>
      </c>
      <c r="B10" t="s">
        <v>103</v>
      </c>
      <c r="C10" t="s">
        <v>69</v>
      </c>
      <c r="D10" t="s">
        <v>104</v>
      </c>
      <c r="E10" t="s">
        <v>105</v>
      </c>
      <c r="F10" t="s">
        <v>106</v>
      </c>
      <c r="G10" t="s">
        <v>107</v>
      </c>
      <c r="I10" t="s">
        <v>61</v>
      </c>
      <c r="J10" t="s">
        <v>108</v>
      </c>
    </row>
    <row r="11" spans="1:10" x14ac:dyDescent="0.25">
      <c r="A11">
        <v>10</v>
      </c>
      <c r="B11" t="s">
        <v>109</v>
      </c>
      <c r="C11" t="s">
        <v>57</v>
      </c>
      <c r="D11" t="s">
        <v>110</v>
      </c>
      <c r="E11" t="s">
        <v>111</v>
      </c>
      <c r="F11" t="s">
        <v>112</v>
      </c>
      <c r="G11" t="s">
        <v>120</v>
      </c>
      <c r="I11" t="s">
        <v>61</v>
      </c>
      <c r="J1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E8A1-7953-4461-9942-72C621BCF457}">
  <dimension ref="A1:I11"/>
  <sheetViews>
    <sheetView workbookViewId="0">
      <selection activeCell="D21" sqref="D21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8.28515625" bestFit="1" customWidth="1"/>
    <col min="4" max="4" width="15.5703125" bestFit="1" customWidth="1"/>
    <col min="5" max="5" width="18.85546875" bestFit="1" customWidth="1"/>
    <col min="6" max="6" width="13.28515625" bestFit="1" customWidth="1"/>
    <col min="7" max="7" width="12.5703125" bestFit="1" customWidth="1"/>
    <col min="8" max="8" width="11.28515625" bestFit="1" customWidth="1"/>
    <col min="9" max="9" width="12.285156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s="1">
        <v>45.43</v>
      </c>
    </row>
    <row r="3" spans="1:9" x14ac:dyDescent="0.25">
      <c r="A3">
        <v>2</v>
      </c>
      <c r="B3" t="s">
        <v>128</v>
      </c>
      <c r="C3" t="s">
        <v>129</v>
      </c>
      <c r="D3" t="s">
        <v>130</v>
      </c>
      <c r="E3" t="s">
        <v>123</v>
      </c>
      <c r="F3" t="s">
        <v>131</v>
      </c>
      <c r="G3" t="s">
        <v>132</v>
      </c>
      <c r="H3" t="s">
        <v>127</v>
      </c>
      <c r="I3" s="1">
        <v>77.47</v>
      </c>
    </row>
    <row r="4" spans="1:9" x14ac:dyDescent="0.25">
      <c r="A4">
        <v>3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s="1">
        <v>13.39</v>
      </c>
    </row>
    <row r="5" spans="1:9" x14ac:dyDescent="0.25">
      <c r="A5">
        <v>4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126</v>
      </c>
      <c r="H5" t="s">
        <v>145</v>
      </c>
      <c r="I5" s="1">
        <v>18.32</v>
      </c>
    </row>
    <row r="6" spans="1:9" x14ac:dyDescent="0.25">
      <c r="A6">
        <v>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s="1">
        <v>7.91</v>
      </c>
    </row>
    <row r="7" spans="1:9" x14ac:dyDescent="0.25">
      <c r="A7">
        <v>6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138</v>
      </c>
      <c r="H7" t="s">
        <v>158</v>
      </c>
      <c r="I7" s="1">
        <v>24.4</v>
      </c>
    </row>
    <row r="8" spans="1:9" x14ac:dyDescent="0.25">
      <c r="A8">
        <v>7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127</v>
      </c>
      <c r="I8" s="1">
        <v>62</v>
      </c>
    </row>
    <row r="9" spans="1:9" x14ac:dyDescent="0.25">
      <c r="A9">
        <v>8</v>
      </c>
      <c r="B9" t="s">
        <v>165</v>
      </c>
      <c r="C9" t="s">
        <v>166</v>
      </c>
      <c r="D9" t="s">
        <v>167</v>
      </c>
      <c r="E9" t="s">
        <v>130</v>
      </c>
      <c r="F9" t="s">
        <v>168</v>
      </c>
      <c r="G9" t="s">
        <v>169</v>
      </c>
      <c r="H9" t="s">
        <v>139</v>
      </c>
      <c r="I9" s="1">
        <v>78.61</v>
      </c>
    </row>
    <row r="10" spans="1:9" x14ac:dyDescent="0.25">
      <c r="A10">
        <v>9</v>
      </c>
      <c r="B10" t="s">
        <v>170</v>
      </c>
      <c r="C10" t="s">
        <v>171</v>
      </c>
      <c r="D10" t="s">
        <v>142</v>
      </c>
      <c r="E10" t="s">
        <v>124</v>
      </c>
      <c r="F10" t="s">
        <v>172</v>
      </c>
      <c r="G10" t="s">
        <v>138</v>
      </c>
      <c r="H10" t="s">
        <v>127</v>
      </c>
      <c r="I10" s="1">
        <v>33.25</v>
      </c>
    </row>
    <row r="11" spans="1:9" x14ac:dyDescent="0.25">
      <c r="A11">
        <v>10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s="1">
        <v>56.51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1B89-F696-444F-AF1D-07FE66C20954}">
  <dimension ref="A1:J11"/>
  <sheetViews>
    <sheetView workbookViewId="0">
      <selection activeCell="H15" sqref="H15"/>
    </sheetView>
  </sheetViews>
  <sheetFormatPr defaultRowHeight="15" x14ac:dyDescent="0.25"/>
  <cols>
    <col min="1" max="1" width="8.28515625" bestFit="1" customWidth="1"/>
    <col min="2" max="2" width="13.5703125" style="2" bestFit="1" customWidth="1"/>
    <col min="3" max="3" width="12" bestFit="1" customWidth="1"/>
    <col min="4" max="4" width="13.85546875" bestFit="1" customWidth="1"/>
    <col min="5" max="5" width="18.42578125" bestFit="1" customWidth="1"/>
    <col min="6" max="6" width="19.28515625" bestFit="1" customWidth="1"/>
    <col min="7" max="7" width="17.5703125" bestFit="1" customWidth="1"/>
    <col min="8" max="8" width="19" bestFit="1" customWidth="1"/>
    <col min="9" max="9" width="11.85546875" bestFit="1" customWidth="1"/>
    <col min="10" max="10" width="15" bestFit="1" customWidth="1"/>
  </cols>
  <sheetData>
    <row r="1" spans="1:10" x14ac:dyDescent="0.25">
      <c r="A1" t="s">
        <v>18</v>
      </c>
      <c r="B1" s="2" t="s">
        <v>19</v>
      </c>
      <c r="C1" t="s">
        <v>20</v>
      </c>
      <c r="D1" t="s">
        <v>21</v>
      </c>
      <c r="E1" t="s">
        <v>22</v>
      </c>
      <c r="F1" t="s">
        <v>27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>
        <v>1</v>
      </c>
      <c r="B2" s="2">
        <v>45200.509398148148</v>
      </c>
      <c r="C2">
        <f>YEAR(B2)</f>
        <v>2023</v>
      </c>
      <c r="D2">
        <f>MONTH(B2)</f>
        <v>10</v>
      </c>
      <c r="E2">
        <f>WEEKDAY(B2)</f>
        <v>1</v>
      </c>
      <c r="F2">
        <f>DAY(B2)</f>
        <v>1</v>
      </c>
      <c r="G2">
        <f>DAY(B2) + 365*(YEAR(B2)-1900)</f>
        <v>44896</v>
      </c>
      <c r="H2">
        <f>WEEKNUM(B2)</f>
        <v>40</v>
      </c>
      <c r="I2" t="str">
        <f>TEXT(B2, "MMMM")</f>
        <v>October</v>
      </c>
      <c r="J2">
        <f>INT((MONTH(B2) + 2) / 3)</f>
        <v>4</v>
      </c>
    </row>
    <row r="3" spans="1:10" x14ac:dyDescent="0.25">
      <c r="A3">
        <v>2</v>
      </c>
      <c r="B3" s="2">
        <v>45135.141099537039</v>
      </c>
      <c r="C3">
        <f t="shared" ref="C3:C11" si="0">YEAR(B3)</f>
        <v>2023</v>
      </c>
      <c r="D3">
        <f t="shared" ref="D3:D11" si="1">MONTH(B3)</f>
        <v>7</v>
      </c>
      <c r="E3">
        <f t="shared" ref="E3:E11" si="2">WEEKDAY(B3)</f>
        <v>6</v>
      </c>
      <c r="F3">
        <f t="shared" ref="F3:F11" si="3">DAY(B3)</f>
        <v>28</v>
      </c>
      <c r="G3">
        <f t="shared" ref="G3:G11" si="4">DAY(B3) + 365*(YEAR(B3)-1900)</f>
        <v>44923</v>
      </c>
      <c r="H3">
        <f t="shared" ref="H3:H11" si="5">WEEKNUM(B3)</f>
        <v>30</v>
      </c>
      <c r="I3" t="str">
        <f t="shared" ref="I3:I11" si="6">TEXT(B3, "MMMM")</f>
        <v>July</v>
      </c>
      <c r="J3">
        <f t="shared" ref="J3:J11" si="7">INT((MONTH(B3) + 2) / 3)</f>
        <v>3</v>
      </c>
    </row>
    <row r="4" spans="1:10" x14ac:dyDescent="0.25">
      <c r="A4">
        <v>3</v>
      </c>
      <c r="B4" s="2">
        <v>45141.491018518522</v>
      </c>
      <c r="C4">
        <f t="shared" si="0"/>
        <v>2023</v>
      </c>
      <c r="D4">
        <f t="shared" si="1"/>
        <v>8</v>
      </c>
      <c r="E4">
        <f t="shared" si="2"/>
        <v>5</v>
      </c>
      <c r="F4">
        <f t="shared" si="3"/>
        <v>3</v>
      </c>
      <c r="G4">
        <f t="shared" si="4"/>
        <v>44898</v>
      </c>
      <c r="H4">
        <f t="shared" si="5"/>
        <v>31</v>
      </c>
      <c r="I4" t="str">
        <f t="shared" si="6"/>
        <v>August</v>
      </c>
      <c r="J4">
        <f t="shared" si="7"/>
        <v>3</v>
      </c>
    </row>
    <row r="5" spans="1:10" x14ac:dyDescent="0.25">
      <c r="A5">
        <v>4</v>
      </c>
      <c r="B5" s="2">
        <v>45189.007245370369</v>
      </c>
      <c r="C5">
        <f t="shared" si="0"/>
        <v>2023</v>
      </c>
      <c r="D5">
        <f t="shared" si="1"/>
        <v>9</v>
      </c>
      <c r="E5">
        <f t="shared" si="2"/>
        <v>4</v>
      </c>
      <c r="F5">
        <f t="shared" si="3"/>
        <v>20</v>
      </c>
      <c r="G5">
        <f t="shared" si="4"/>
        <v>44915</v>
      </c>
      <c r="H5">
        <f t="shared" si="5"/>
        <v>38</v>
      </c>
      <c r="I5" t="str">
        <f t="shared" si="6"/>
        <v>September</v>
      </c>
      <c r="J5">
        <f t="shared" si="7"/>
        <v>3</v>
      </c>
    </row>
    <row r="6" spans="1:10" x14ac:dyDescent="0.25">
      <c r="A6">
        <v>5</v>
      </c>
      <c r="B6" s="2">
        <v>45333.294606481482</v>
      </c>
      <c r="C6">
        <f t="shared" si="0"/>
        <v>2024</v>
      </c>
      <c r="D6">
        <f t="shared" si="1"/>
        <v>2</v>
      </c>
      <c r="E6">
        <f t="shared" si="2"/>
        <v>1</v>
      </c>
      <c r="F6">
        <f t="shared" si="3"/>
        <v>11</v>
      </c>
      <c r="G6">
        <f t="shared" si="4"/>
        <v>45271</v>
      </c>
      <c r="H6">
        <f t="shared" si="5"/>
        <v>7</v>
      </c>
      <c r="I6" t="str">
        <f t="shared" si="6"/>
        <v>February</v>
      </c>
      <c r="J6">
        <f t="shared" si="7"/>
        <v>1</v>
      </c>
    </row>
    <row r="7" spans="1:10" x14ac:dyDescent="0.25">
      <c r="A7">
        <v>6</v>
      </c>
      <c r="B7" s="2">
        <v>45313.533564814818</v>
      </c>
      <c r="C7">
        <f t="shared" si="0"/>
        <v>2024</v>
      </c>
      <c r="D7">
        <f t="shared" si="1"/>
        <v>1</v>
      </c>
      <c r="E7">
        <f t="shared" si="2"/>
        <v>2</v>
      </c>
      <c r="F7">
        <f t="shared" si="3"/>
        <v>22</v>
      </c>
      <c r="G7">
        <f t="shared" si="4"/>
        <v>45282</v>
      </c>
      <c r="H7">
        <f t="shared" si="5"/>
        <v>4</v>
      </c>
      <c r="I7" t="str">
        <f t="shared" si="6"/>
        <v>January</v>
      </c>
      <c r="J7">
        <f t="shared" si="7"/>
        <v>1</v>
      </c>
    </row>
    <row r="8" spans="1:10" x14ac:dyDescent="0.25">
      <c r="A8">
        <v>7</v>
      </c>
      <c r="B8" s="2">
        <v>45423.508715277778</v>
      </c>
      <c r="C8">
        <f t="shared" si="0"/>
        <v>2024</v>
      </c>
      <c r="D8">
        <f t="shared" si="1"/>
        <v>5</v>
      </c>
      <c r="E8">
        <f t="shared" si="2"/>
        <v>7</v>
      </c>
      <c r="F8">
        <f t="shared" si="3"/>
        <v>11</v>
      </c>
      <c r="G8">
        <f t="shared" si="4"/>
        <v>45271</v>
      </c>
      <c r="H8">
        <f t="shared" si="5"/>
        <v>19</v>
      </c>
      <c r="I8" t="str">
        <f t="shared" si="6"/>
        <v>May</v>
      </c>
      <c r="J8">
        <f t="shared" si="7"/>
        <v>2</v>
      </c>
    </row>
    <row r="9" spans="1:10" x14ac:dyDescent="0.25">
      <c r="A9">
        <v>8</v>
      </c>
      <c r="B9" s="2">
        <v>45265.991493055553</v>
      </c>
      <c r="C9">
        <f t="shared" si="0"/>
        <v>2023</v>
      </c>
      <c r="D9">
        <f t="shared" si="1"/>
        <v>12</v>
      </c>
      <c r="E9">
        <f t="shared" si="2"/>
        <v>3</v>
      </c>
      <c r="F9">
        <f t="shared" si="3"/>
        <v>5</v>
      </c>
      <c r="G9">
        <f t="shared" si="4"/>
        <v>44900</v>
      </c>
      <c r="H9">
        <f t="shared" si="5"/>
        <v>49</v>
      </c>
      <c r="I9" t="str">
        <f t="shared" si="6"/>
        <v>December</v>
      </c>
      <c r="J9">
        <f t="shared" si="7"/>
        <v>4</v>
      </c>
    </row>
    <row r="10" spans="1:10" x14ac:dyDescent="0.25">
      <c r="A10">
        <v>9</v>
      </c>
      <c r="B10" s="2">
        <v>45100.531134259261</v>
      </c>
      <c r="C10">
        <f t="shared" si="0"/>
        <v>2023</v>
      </c>
      <c r="D10">
        <f t="shared" si="1"/>
        <v>6</v>
      </c>
      <c r="E10">
        <f t="shared" si="2"/>
        <v>6</v>
      </c>
      <c r="F10">
        <f t="shared" si="3"/>
        <v>23</v>
      </c>
      <c r="G10">
        <f t="shared" si="4"/>
        <v>44918</v>
      </c>
      <c r="H10">
        <f t="shared" si="5"/>
        <v>25</v>
      </c>
      <c r="I10" t="str">
        <f t="shared" si="6"/>
        <v>June</v>
      </c>
      <c r="J10">
        <f t="shared" si="7"/>
        <v>2</v>
      </c>
    </row>
    <row r="11" spans="1:10" x14ac:dyDescent="0.25">
      <c r="A11">
        <v>10</v>
      </c>
      <c r="B11" s="2">
        <v>45277.629189814812</v>
      </c>
      <c r="C11">
        <f t="shared" si="0"/>
        <v>2023</v>
      </c>
      <c r="D11">
        <f t="shared" si="1"/>
        <v>12</v>
      </c>
      <c r="E11">
        <f t="shared" si="2"/>
        <v>1</v>
      </c>
      <c r="F11">
        <f t="shared" si="3"/>
        <v>17</v>
      </c>
      <c r="G11">
        <f t="shared" si="4"/>
        <v>44912</v>
      </c>
      <c r="H11">
        <f t="shared" si="5"/>
        <v>51</v>
      </c>
      <c r="I11" t="str">
        <f t="shared" si="6"/>
        <v>December</v>
      </c>
      <c r="J11">
        <f t="shared" si="7"/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3D6A-DB11-45B0-B6C3-B097E98D9969}">
  <dimension ref="A1:E11"/>
  <sheetViews>
    <sheetView workbookViewId="0">
      <selection activeCell="A2" sqref="A2:E11"/>
    </sheetView>
  </sheetViews>
  <sheetFormatPr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1</v>
      </c>
      <c r="B2" t="s">
        <v>61</v>
      </c>
      <c r="D2" t="s">
        <v>180</v>
      </c>
      <c r="E2" t="s">
        <v>181</v>
      </c>
    </row>
    <row r="3" spans="1:5" x14ac:dyDescent="0.25">
      <c r="A3">
        <v>2</v>
      </c>
      <c r="B3" t="s">
        <v>61</v>
      </c>
      <c r="D3" t="s">
        <v>182</v>
      </c>
      <c r="E3" t="s">
        <v>183</v>
      </c>
    </row>
    <row r="4" spans="1:5" x14ac:dyDescent="0.25">
      <c r="A4">
        <v>3</v>
      </c>
      <c r="B4" t="s">
        <v>61</v>
      </c>
      <c r="D4" t="s">
        <v>184</v>
      </c>
      <c r="E4" t="s">
        <v>185</v>
      </c>
    </row>
    <row r="5" spans="1:5" x14ac:dyDescent="0.25">
      <c r="A5">
        <v>4</v>
      </c>
      <c r="B5" t="s">
        <v>61</v>
      </c>
      <c r="D5" t="s">
        <v>186</v>
      </c>
      <c r="E5" t="s">
        <v>187</v>
      </c>
    </row>
    <row r="6" spans="1:5" x14ac:dyDescent="0.25">
      <c r="A6">
        <v>5</v>
      </c>
      <c r="B6" t="s">
        <v>61</v>
      </c>
      <c r="D6" t="s">
        <v>188</v>
      </c>
      <c r="E6" t="s">
        <v>189</v>
      </c>
    </row>
    <row r="7" spans="1:5" x14ac:dyDescent="0.25">
      <c r="A7">
        <v>6</v>
      </c>
      <c r="B7" t="s">
        <v>61</v>
      </c>
      <c r="D7" t="s">
        <v>190</v>
      </c>
      <c r="E7" t="s">
        <v>191</v>
      </c>
    </row>
    <row r="8" spans="1:5" x14ac:dyDescent="0.25">
      <c r="A8">
        <v>7</v>
      </c>
      <c r="B8" t="s">
        <v>61</v>
      </c>
      <c r="D8" t="s">
        <v>192</v>
      </c>
      <c r="E8" t="s">
        <v>193</v>
      </c>
    </row>
    <row r="9" spans="1:5" x14ac:dyDescent="0.25">
      <c r="A9">
        <v>8</v>
      </c>
      <c r="B9" t="s">
        <v>61</v>
      </c>
      <c r="D9" t="s">
        <v>194</v>
      </c>
      <c r="E9" t="s">
        <v>195</v>
      </c>
    </row>
    <row r="10" spans="1:5" x14ac:dyDescent="0.25">
      <c r="A10">
        <v>9</v>
      </c>
      <c r="B10" t="s">
        <v>61</v>
      </c>
      <c r="D10" t="s">
        <v>196</v>
      </c>
      <c r="E10" t="s">
        <v>197</v>
      </c>
    </row>
    <row r="11" spans="1:5" x14ac:dyDescent="0.25">
      <c r="A11">
        <v>10</v>
      </c>
      <c r="B11" t="s">
        <v>61</v>
      </c>
      <c r="D11" t="s">
        <v>198</v>
      </c>
      <c r="E11" t="s">
        <v>199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CFC6-83E2-48B2-B48C-11AA5687B717}">
  <dimension ref="A1:F11"/>
  <sheetViews>
    <sheetView workbookViewId="0">
      <selection activeCell="E15" sqref="E15"/>
    </sheetView>
  </sheetViews>
  <sheetFormatPr defaultRowHeight="15" x14ac:dyDescent="0.25"/>
  <cols>
    <col min="1" max="1" width="13.42578125" bestFit="1" customWidth="1"/>
    <col min="2" max="2" width="15.7109375" bestFit="1" customWidth="1"/>
    <col min="3" max="3" width="14.42578125" bestFit="1" customWidth="1"/>
    <col min="4" max="4" width="19.85546875" bestFit="1" customWidth="1"/>
    <col min="5" max="5" width="17.85546875" bestFit="1" customWidth="1"/>
    <col min="6" max="6" width="18.42578125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>
        <v>1</v>
      </c>
      <c r="B2" t="s">
        <v>220</v>
      </c>
      <c r="C2" t="s">
        <v>221</v>
      </c>
      <c r="D2" t="s">
        <v>222</v>
      </c>
      <c r="E2" s="3">
        <v>45116.402071759258</v>
      </c>
      <c r="F2">
        <v>0.92</v>
      </c>
    </row>
    <row r="3" spans="1:6" x14ac:dyDescent="0.25">
      <c r="A3">
        <v>2</v>
      </c>
      <c r="B3" t="s">
        <v>223</v>
      </c>
      <c r="C3" t="s">
        <v>224</v>
      </c>
      <c r="D3" t="s">
        <v>225</v>
      </c>
      <c r="E3" s="3">
        <v>45192.450972222221</v>
      </c>
      <c r="F3">
        <v>0.59</v>
      </c>
    </row>
    <row r="4" spans="1:6" x14ac:dyDescent="0.25">
      <c r="A4">
        <v>3</v>
      </c>
      <c r="B4" t="s">
        <v>226</v>
      </c>
      <c r="C4" t="s">
        <v>227</v>
      </c>
      <c r="D4" t="s">
        <v>228</v>
      </c>
      <c r="E4" s="3">
        <v>45125.090914351851</v>
      </c>
      <c r="F4">
        <v>0.46</v>
      </c>
    </row>
    <row r="5" spans="1:6" x14ac:dyDescent="0.25">
      <c r="A5">
        <v>4</v>
      </c>
      <c r="B5" t="s">
        <v>229</v>
      </c>
      <c r="C5" t="s">
        <v>230</v>
      </c>
      <c r="D5" t="s">
        <v>231</v>
      </c>
      <c r="E5" s="3">
        <v>45262.788587962961</v>
      </c>
      <c r="F5">
        <v>0.84</v>
      </c>
    </row>
    <row r="6" spans="1:6" x14ac:dyDescent="0.25">
      <c r="A6">
        <v>5</v>
      </c>
      <c r="B6" t="s">
        <v>232</v>
      </c>
      <c r="C6" t="s">
        <v>233</v>
      </c>
      <c r="D6" t="s">
        <v>234</v>
      </c>
      <c r="E6" s="3">
        <v>45337.706018518518</v>
      </c>
      <c r="F6">
        <v>0.19</v>
      </c>
    </row>
    <row r="7" spans="1:6" x14ac:dyDescent="0.25">
      <c r="A7">
        <v>6</v>
      </c>
      <c r="B7" t="s">
        <v>235</v>
      </c>
      <c r="C7" t="s">
        <v>236</v>
      </c>
      <c r="D7" t="s">
        <v>237</v>
      </c>
      <c r="E7" s="3">
        <v>45237.699097222219</v>
      </c>
      <c r="F7">
        <v>0.28000000000000003</v>
      </c>
    </row>
    <row r="8" spans="1:6" x14ac:dyDescent="0.25">
      <c r="A8">
        <v>7</v>
      </c>
      <c r="B8" t="s">
        <v>238</v>
      </c>
      <c r="C8" t="s">
        <v>239</v>
      </c>
      <c r="D8" t="s">
        <v>240</v>
      </c>
      <c r="E8" s="3">
        <v>45173.832060185188</v>
      </c>
      <c r="F8">
        <v>0.89</v>
      </c>
    </row>
    <row r="9" spans="1:6" x14ac:dyDescent="0.25">
      <c r="A9">
        <v>8</v>
      </c>
      <c r="B9" t="s">
        <v>241</v>
      </c>
      <c r="C9" t="s">
        <v>242</v>
      </c>
      <c r="D9" t="s">
        <v>243</v>
      </c>
      <c r="E9" s="3">
        <v>45379.376296296294</v>
      </c>
      <c r="F9">
        <v>0.18</v>
      </c>
    </row>
    <row r="10" spans="1:6" x14ac:dyDescent="0.25">
      <c r="A10">
        <v>9</v>
      </c>
      <c r="B10" t="s">
        <v>244</v>
      </c>
      <c r="C10" t="s">
        <v>245</v>
      </c>
      <c r="D10" t="s">
        <v>246</v>
      </c>
      <c r="E10" s="3">
        <v>45398.3356712963</v>
      </c>
      <c r="F10">
        <v>0.75</v>
      </c>
    </row>
    <row r="11" spans="1:6" x14ac:dyDescent="0.25">
      <c r="A11">
        <v>10</v>
      </c>
      <c r="B11" t="s">
        <v>247</v>
      </c>
      <c r="C11" t="s">
        <v>248</v>
      </c>
      <c r="D11" t="s">
        <v>249</v>
      </c>
      <c r="E11" s="3">
        <v>45088.622430555559</v>
      </c>
      <c r="F11">
        <v>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8DD3-F130-42FB-945E-AF8BF91D7E6B}">
  <dimension ref="A1:F21"/>
  <sheetViews>
    <sheetView topLeftCell="B1" workbookViewId="0">
      <selection activeCell="G9" sqref="G9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56.5703125" bestFit="1" customWidth="1"/>
    <col min="4" max="4" width="12.42578125" bestFit="1" customWidth="1"/>
    <col min="5" max="5" width="10.85546875" bestFit="1" customWidth="1"/>
    <col min="6" max="6" width="11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9</v>
      </c>
      <c r="F1" t="s">
        <v>43</v>
      </c>
    </row>
    <row r="2" spans="1:6" x14ac:dyDescent="0.25">
      <c r="A2">
        <v>1</v>
      </c>
      <c r="B2">
        <v>2.9</v>
      </c>
      <c r="C2" t="s">
        <v>200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3.89</v>
      </c>
      <c r="C3" t="s">
        <v>201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1.68</v>
      </c>
      <c r="C4" t="s">
        <v>202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3.48</v>
      </c>
      <c r="C5" t="s">
        <v>203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3.59</v>
      </c>
      <c r="C6" t="s">
        <v>204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3.32</v>
      </c>
      <c r="C7" t="s">
        <v>205</v>
      </c>
      <c r="D7">
        <v>6</v>
      </c>
      <c r="E7">
        <v>6</v>
      </c>
      <c r="F7">
        <v>6</v>
      </c>
    </row>
    <row r="8" spans="1:6" x14ac:dyDescent="0.25">
      <c r="A8">
        <v>7</v>
      </c>
      <c r="B8">
        <v>1.56</v>
      </c>
      <c r="C8" t="s">
        <v>206</v>
      </c>
      <c r="D8">
        <v>7</v>
      </c>
      <c r="E8">
        <v>7</v>
      </c>
      <c r="F8">
        <v>7</v>
      </c>
    </row>
    <row r="9" spans="1:6" x14ac:dyDescent="0.25">
      <c r="A9">
        <v>8</v>
      </c>
      <c r="B9">
        <v>4.37</v>
      </c>
      <c r="C9" t="s">
        <v>207</v>
      </c>
      <c r="D9">
        <v>8</v>
      </c>
      <c r="E9">
        <v>8</v>
      </c>
      <c r="F9">
        <v>8</v>
      </c>
    </row>
    <row r="10" spans="1:6" x14ac:dyDescent="0.25">
      <c r="A10">
        <v>9</v>
      </c>
      <c r="B10">
        <v>2</v>
      </c>
      <c r="C10" t="s">
        <v>208</v>
      </c>
      <c r="D10">
        <v>9</v>
      </c>
      <c r="E10">
        <v>9</v>
      </c>
      <c r="F10">
        <v>9</v>
      </c>
    </row>
    <row r="11" spans="1:6" x14ac:dyDescent="0.25">
      <c r="A11">
        <v>10</v>
      </c>
      <c r="B11">
        <v>2.93</v>
      </c>
      <c r="C11" t="s">
        <v>209</v>
      </c>
      <c r="D11">
        <v>10</v>
      </c>
      <c r="E11">
        <v>10</v>
      </c>
      <c r="F11">
        <v>10</v>
      </c>
    </row>
    <row r="12" spans="1:6" x14ac:dyDescent="0.25">
      <c r="A12">
        <v>11</v>
      </c>
      <c r="B12">
        <v>2.5299999999999998</v>
      </c>
      <c r="C12" t="s">
        <v>210</v>
      </c>
      <c r="D12">
        <v>11</v>
      </c>
      <c r="E12">
        <v>11</v>
      </c>
      <c r="F12">
        <v>11</v>
      </c>
    </row>
    <row r="13" spans="1:6" x14ac:dyDescent="0.25">
      <c r="A13">
        <v>12</v>
      </c>
      <c r="B13">
        <v>4.25</v>
      </c>
      <c r="C13" t="s">
        <v>211</v>
      </c>
      <c r="D13">
        <v>12</v>
      </c>
      <c r="E13">
        <v>12</v>
      </c>
      <c r="F13">
        <v>12</v>
      </c>
    </row>
    <row r="14" spans="1:6" x14ac:dyDescent="0.25">
      <c r="A14">
        <v>13</v>
      </c>
      <c r="B14">
        <v>4.8499999999999996</v>
      </c>
      <c r="C14" t="s">
        <v>212</v>
      </c>
      <c r="D14">
        <v>13</v>
      </c>
      <c r="E14">
        <v>13</v>
      </c>
      <c r="F14">
        <v>13</v>
      </c>
    </row>
    <row r="15" spans="1:6" x14ac:dyDescent="0.25">
      <c r="A15">
        <v>14</v>
      </c>
      <c r="B15">
        <v>4.1399999999999997</v>
      </c>
      <c r="C15" t="s">
        <v>213</v>
      </c>
      <c r="D15">
        <v>14</v>
      </c>
      <c r="E15">
        <v>14</v>
      </c>
      <c r="F15">
        <v>14</v>
      </c>
    </row>
    <row r="16" spans="1:6" x14ac:dyDescent="0.25">
      <c r="A16">
        <v>15</v>
      </c>
      <c r="B16">
        <v>2.27</v>
      </c>
      <c r="C16" t="s">
        <v>214</v>
      </c>
      <c r="D16">
        <v>15</v>
      </c>
      <c r="E16">
        <v>15</v>
      </c>
      <c r="F16">
        <v>15</v>
      </c>
    </row>
    <row r="17" spans="1:6" x14ac:dyDescent="0.25">
      <c r="A17">
        <v>16</v>
      </c>
      <c r="B17">
        <v>1.5</v>
      </c>
      <c r="C17" t="s">
        <v>215</v>
      </c>
      <c r="D17">
        <v>16</v>
      </c>
      <c r="E17">
        <v>16</v>
      </c>
      <c r="F17">
        <v>16</v>
      </c>
    </row>
    <row r="18" spans="1:6" x14ac:dyDescent="0.25">
      <c r="A18">
        <v>17</v>
      </c>
      <c r="B18">
        <v>2.1</v>
      </c>
      <c r="C18" t="s">
        <v>216</v>
      </c>
      <c r="D18">
        <v>17</v>
      </c>
      <c r="E18">
        <v>17</v>
      </c>
      <c r="F18">
        <v>17</v>
      </c>
    </row>
    <row r="19" spans="1:6" x14ac:dyDescent="0.25">
      <c r="A19">
        <v>18</v>
      </c>
      <c r="B19">
        <v>2.72</v>
      </c>
      <c r="C19" t="s">
        <v>217</v>
      </c>
      <c r="D19">
        <v>18</v>
      </c>
      <c r="E19">
        <v>18</v>
      </c>
      <c r="F19">
        <v>18</v>
      </c>
    </row>
    <row r="20" spans="1:6" x14ac:dyDescent="0.25">
      <c r="A20">
        <v>19</v>
      </c>
      <c r="B20">
        <v>2.5299999999999998</v>
      </c>
      <c r="C20" t="s">
        <v>218</v>
      </c>
      <c r="D20">
        <v>19</v>
      </c>
      <c r="E20">
        <v>19</v>
      </c>
      <c r="F20">
        <v>19</v>
      </c>
    </row>
    <row r="21" spans="1:6" x14ac:dyDescent="0.25">
      <c r="A21">
        <v>20</v>
      </c>
      <c r="B21">
        <v>2.48</v>
      </c>
      <c r="C21" t="s">
        <v>219</v>
      </c>
      <c r="D21">
        <v>20</v>
      </c>
      <c r="E21">
        <v>20</v>
      </c>
      <c r="F2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15CB-8D73-4DAC-9C00-517FCD4D3E72}">
  <dimension ref="A1:G11"/>
  <sheetViews>
    <sheetView tabSelected="1" workbookViewId="0">
      <selection activeCell="G15" sqref="G15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0.28515625" bestFit="1" customWidth="1"/>
    <col min="4" max="4" width="14.5703125" bestFit="1" customWidth="1"/>
    <col min="5" max="5" width="13.5703125" bestFit="1" customWidth="1"/>
    <col min="6" max="6" width="12.42578125" bestFit="1" customWidth="1"/>
    <col min="7" max="7" width="14.85546875" bestFit="1" customWidth="1"/>
  </cols>
  <sheetData>
    <row r="1" spans="1:7" x14ac:dyDescent="0.25">
      <c r="A1" t="s">
        <v>44</v>
      </c>
      <c r="B1" t="s">
        <v>9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>
        <v>1</v>
      </c>
      <c r="B2">
        <v>1</v>
      </c>
      <c r="C2">
        <v>2</v>
      </c>
      <c r="D2">
        <f>COUNTIF(FACT_ORDERS!$C$2:$C$14,'DIM_ANALYTICS '!B2)</f>
        <v>2</v>
      </c>
      <c r="E2">
        <f>AVERAGEIF(DIM_REVIEWS!$E$2:$E$21,'DIM_ANALYTICS '!B2,DIM_REVIEWS!$B$2:$B$22)</f>
        <v>2.9</v>
      </c>
    </row>
    <row r="3" spans="1:7" x14ac:dyDescent="0.25">
      <c r="A3">
        <v>2</v>
      </c>
      <c r="B3">
        <v>2</v>
      </c>
      <c r="C3">
        <v>3</v>
      </c>
      <c r="D3">
        <f>COUNTIF(FACT_ORDERS!$C$2:$C$14,'DIM_ANALYTICS '!B3)</f>
        <v>0</v>
      </c>
      <c r="E3">
        <f>AVERAGEIF(DIM_REVIEWS!$E$2:$E$21,'DIM_ANALYTICS '!B3,DIM_REVIEWS!$B$2:$B$22)</f>
        <v>3.89</v>
      </c>
    </row>
    <row r="4" spans="1:7" x14ac:dyDescent="0.25">
      <c r="A4">
        <v>3</v>
      </c>
      <c r="B4">
        <v>3</v>
      </c>
      <c r="C4">
        <v>4</v>
      </c>
      <c r="D4">
        <f>COUNTIF(FACT_ORDERS!$C$2:$C$14,'DIM_ANALYTICS '!B4)</f>
        <v>4</v>
      </c>
      <c r="E4">
        <f>AVERAGEIF(DIM_REVIEWS!$E$2:$E$21,'DIM_ANALYTICS '!B4,DIM_REVIEWS!$B$2:$B$22)</f>
        <v>1.68</v>
      </c>
    </row>
    <row r="5" spans="1:7" x14ac:dyDescent="0.25">
      <c r="A5">
        <v>4</v>
      </c>
      <c r="B5">
        <v>4</v>
      </c>
      <c r="C5">
        <v>2</v>
      </c>
      <c r="D5">
        <f>COUNTIF(FACT_ORDERS!$C$2:$C$14,'DIM_ANALYTICS '!B5)</f>
        <v>2</v>
      </c>
      <c r="E5">
        <f>AVERAGEIF(DIM_REVIEWS!$E$2:$E$21,'DIM_ANALYTICS '!B5,DIM_REVIEWS!$B$2:$B$22)</f>
        <v>3.48</v>
      </c>
    </row>
    <row r="6" spans="1:7" x14ac:dyDescent="0.25">
      <c r="A6">
        <v>5</v>
      </c>
      <c r="B6">
        <v>5</v>
      </c>
      <c r="C6">
        <v>5</v>
      </c>
      <c r="D6">
        <f>COUNTIF(FACT_ORDERS!$C$2:$C$14,'DIM_ANALYTICS '!B6)</f>
        <v>1</v>
      </c>
      <c r="E6">
        <f>AVERAGEIF(DIM_REVIEWS!$E$2:$E$21,'DIM_ANALYTICS '!B6,DIM_REVIEWS!$B$2:$B$22)</f>
        <v>3.59</v>
      </c>
    </row>
    <row r="7" spans="1:7" x14ac:dyDescent="0.25">
      <c r="A7">
        <v>6</v>
      </c>
      <c r="B7">
        <v>6</v>
      </c>
      <c r="C7">
        <v>3</v>
      </c>
      <c r="D7">
        <f>COUNTIF(FACT_ORDERS!$C$2:$C$14,'DIM_ANALYTICS '!B7)</f>
        <v>0</v>
      </c>
      <c r="E7">
        <f>AVERAGEIF(DIM_REVIEWS!$E$2:$E$21,'DIM_ANALYTICS '!B7,DIM_REVIEWS!$B$2:$B$22)</f>
        <v>3.32</v>
      </c>
    </row>
    <row r="8" spans="1:7" x14ac:dyDescent="0.25">
      <c r="A8">
        <v>7</v>
      </c>
      <c r="B8">
        <v>7</v>
      </c>
      <c r="C8">
        <v>4</v>
      </c>
      <c r="D8">
        <f>COUNTIF(FACT_ORDERS!$C$2:$C$14,'DIM_ANALYTICS '!B8)</f>
        <v>2</v>
      </c>
      <c r="E8">
        <f>AVERAGEIF(DIM_REVIEWS!$E$2:$E$21,'DIM_ANALYTICS '!B8,DIM_REVIEWS!$B$2:$B$22)</f>
        <v>1.56</v>
      </c>
    </row>
    <row r="9" spans="1:7" x14ac:dyDescent="0.25">
      <c r="A9">
        <v>8</v>
      </c>
      <c r="B9">
        <v>8</v>
      </c>
      <c r="C9">
        <v>2</v>
      </c>
      <c r="D9">
        <f>COUNTIF(FACT_ORDERS!$C$2:$C$14,'DIM_ANALYTICS '!B9)</f>
        <v>1</v>
      </c>
      <c r="E9">
        <f>AVERAGEIF(DIM_REVIEWS!$E$2:$E$21,'DIM_ANALYTICS '!B9,DIM_REVIEWS!$B$2:$B$22)</f>
        <v>4.37</v>
      </c>
    </row>
    <row r="10" spans="1:7" x14ac:dyDescent="0.25">
      <c r="A10">
        <v>9</v>
      </c>
      <c r="B10">
        <v>9</v>
      </c>
      <c r="C10">
        <v>3</v>
      </c>
      <c r="D10">
        <f>COUNTIF(FACT_ORDERS!$C$2:$C$14,'DIM_ANALYTICS '!B10)</f>
        <v>1</v>
      </c>
      <c r="E10">
        <f>AVERAGEIF(DIM_REVIEWS!$E$2:$E$21,'DIM_ANALYTICS '!B10,DIM_REVIEWS!$B$2:$B$22)</f>
        <v>2</v>
      </c>
    </row>
    <row r="11" spans="1:7" x14ac:dyDescent="0.25">
      <c r="A11">
        <v>10</v>
      </c>
      <c r="B11">
        <v>10</v>
      </c>
      <c r="C11">
        <v>2</v>
      </c>
      <c r="D11">
        <f>COUNTIF(FACT_ORDERS!$C$2:$C$14,'DIM_ANALYTICS '!B11)</f>
        <v>0</v>
      </c>
      <c r="E11">
        <f>AVERAGEIF(DIM_REVIEWS!$E$2:$E$21,'DIM_ANALYTICS '!B11,DIM_REVIEWS!$B$2:$B$22)</f>
        <v>2.93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3DA3-F760-4D74-97FD-944C5E13CF34}">
  <dimension ref="A1:I14"/>
  <sheetViews>
    <sheetView workbookViewId="0">
      <selection activeCell="F17" sqref="F17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0.85546875" bestFit="1" customWidth="1"/>
    <col min="4" max="4" width="8.28515625" bestFit="1" customWidth="1"/>
    <col min="5" max="5" width="12" bestFit="1" customWidth="1"/>
    <col min="6" max="6" width="13.42578125" bestFit="1" customWidth="1"/>
    <col min="7" max="7" width="13.5703125" bestFit="1" customWidth="1"/>
    <col min="8" max="8" width="12.85546875" bestFit="1" customWidth="1"/>
    <col min="9" max="9" width="10.7109375" bestFit="1" customWidth="1"/>
  </cols>
  <sheetData>
    <row r="1" spans="1:9" x14ac:dyDescent="0.25">
      <c r="A1" t="s">
        <v>50</v>
      </c>
      <c r="B1" t="s">
        <v>42</v>
      </c>
      <c r="C1" t="s">
        <v>9</v>
      </c>
      <c r="D1" t="s">
        <v>18</v>
      </c>
      <c r="E1" t="s">
        <v>51</v>
      </c>
      <c r="F1" t="s">
        <v>33</v>
      </c>
      <c r="G1" t="s">
        <v>52</v>
      </c>
      <c r="H1" t="s">
        <v>53</v>
      </c>
      <c r="I1" t="s">
        <v>54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4</v>
      </c>
      <c r="I2">
        <v>3</v>
      </c>
    </row>
    <row r="3" spans="1:9" x14ac:dyDescent="0.25">
      <c r="A3">
        <v>1</v>
      </c>
      <c r="B3">
        <v>3</v>
      </c>
      <c r="C3">
        <v>4</v>
      </c>
      <c r="D3">
        <v>5</v>
      </c>
      <c r="E3">
        <v>6</v>
      </c>
      <c r="F3">
        <v>3</v>
      </c>
      <c r="G3">
        <v>4</v>
      </c>
      <c r="H3">
        <v>3</v>
      </c>
      <c r="I3">
        <v>2</v>
      </c>
    </row>
    <row r="4" spans="1:9" x14ac:dyDescent="0.25">
      <c r="A4">
        <v>3</v>
      </c>
      <c r="B4">
        <v>4</v>
      </c>
      <c r="C4">
        <v>3</v>
      </c>
      <c r="D4">
        <v>2</v>
      </c>
      <c r="E4">
        <v>1</v>
      </c>
      <c r="F4">
        <v>3</v>
      </c>
      <c r="G4">
        <v>2</v>
      </c>
      <c r="H4">
        <v>32</v>
      </c>
      <c r="I4">
        <v>2</v>
      </c>
    </row>
    <row r="5" spans="1:9" x14ac:dyDescent="0.25">
      <c r="A5">
        <v>5</v>
      </c>
      <c r="B5">
        <v>6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I5">
        <v>4</v>
      </c>
    </row>
    <row r="6" spans="1:9" x14ac:dyDescent="0.25">
      <c r="A6">
        <v>1</v>
      </c>
      <c r="B6">
        <v>5</v>
      </c>
      <c r="C6">
        <v>4</v>
      </c>
      <c r="D6">
        <v>3</v>
      </c>
      <c r="E6">
        <v>1</v>
      </c>
      <c r="F6">
        <v>1</v>
      </c>
      <c r="G6">
        <v>2</v>
      </c>
      <c r="H6">
        <v>3</v>
      </c>
      <c r="I6">
        <v>21</v>
      </c>
    </row>
    <row r="7" spans="1:9" x14ac:dyDescent="0.25">
      <c r="A7">
        <v>10</v>
      </c>
      <c r="B7">
        <v>9</v>
      </c>
      <c r="C7">
        <v>8</v>
      </c>
      <c r="D7">
        <v>6</v>
      </c>
      <c r="E7">
        <v>7</v>
      </c>
      <c r="F7">
        <v>7</v>
      </c>
      <c r="G7">
        <v>2</v>
      </c>
      <c r="H7">
        <v>12</v>
      </c>
      <c r="I7">
        <v>31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2</v>
      </c>
      <c r="I8">
        <v>1</v>
      </c>
    </row>
    <row r="9" spans="1:9" x14ac:dyDescent="0.25">
      <c r="A9">
        <v>3</v>
      </c>
      <c r="B9">
        <v>2</v>
      </c>
      <c r="C9">
        <v>1</v>
      </c>
      <c r="D9">
        <v>3</v>
      </c>
      <c r="E9">
        <v>4</v>
      </c>
      <c r="F9">
        <v>5</v>
      </c>
      <c r="G9">
        <v>4</v>
      </c>
      <c r="H9">
        <v>2</v>
      </c>
      <c r="I9">
        <v>1</v>
      </c>
    </row>
    <row r="10" spans="1:9" x14ac:dyDescent="0.25">
      <c r="A10">
        <v>6</v>
      </c>
      <c r="B10">
        <v>7</v>
      </c>
      <c r="C10">
        <v>5</v>
      </c>
      <c r="D10">
        <v>4</v>
      </c>
      <c r="E10">
        <v>3</v>
      </c>
      <c r="F10">
        <v>2</v>
      </c>
      <c r="G10">
        <v>1</v>
      </c>
      <c r="H10">
        <v>2</v>
      </c>
      <c r="I10">
        <v>4</v>
      </c>
    </row>
    <row r="11" spans="1:9" x14ac:dyDescent="0.25">
      <c r="A11">
        <v>6</v>
      </c>
      <c r="B11">
        <v>4</v>
      </c>
      <c r="C11">
        <v>3</v>
      </c>
      <c r="D11">
        <v>2</v>
      </c>
      <c r="E11">
        <v>1</v>
      </c>
      <c r="F11">
        <v>3</v>
      </c>
      <c r="G11">
        <v>4</v>
      </c>
      <c r="H11">
        <v>5</v>
      </c>
      <c r="I11">
        <v>6</v>
      </c>
    </row>
    <row r="12" spans="1:9" x14ac:dyDescent="0.25">
      <c r="A12">
        <v>7</v>
      </c>
      <c r="B12">
        <v>4</v>
      </c>
      <c r="C12">
        <v>3</v>
      </c>
      <c r="D12">
        <v>1</v>
      </c>
      <c r="E12">
        <v>3</v>
      </c>
      <c r="F12">
        <v>4</v>
      </c>
      <c r="G12">
        <v>8</v>
      </c>
      <c r="H12">
        <v>9</v>
      </c>
      <c r="I12">
        <v>0</v>
      </c>
    </row>
    <row r="13" spans="1:9" x14ac:dyDescent="0.25">
      <c r="A13">
        <v>2</v>
      </c>
      <c r="B13">
        <v>5</v>
      </c>
      <c r="C13">
        <v>9</v>
      </c>
      <c r="D13">
        <v>8</v>
      </c>
      <c r="E13">
        <v>7</v>
      </c>
      <c r="F13">
        <v>3</v>
      </c>
      <c r="G13">
        <v>4</v>
      </c>
      <c r="H13">
        <v>5</v>
      </c>
      <c r="I13">
        <v>7</v>
      </c>
    </row>
    <row r="14" spans="1:9" x14ac:dyDescent="0.25">
      <c r="A14">
        <v>4</v>
      </c>
      <c r="B14">
        <v>5</v>
      </c>
      <c r="C14">
        <v>7</v>
      </c>
      <c r="D14">
        <v>4</v>
      </c>
      <c r="E14">
        <v>2</v>
      </c>
      <c r="F14">
        <v>4</v>
      </c>
      <c r="G14">
        <v>5</v>
      </c>
      <c r="H14">
        <v>3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DIM_CUSTOMERS </vt:lpstr>
      <vt:lpstr>DIM_PRODUCTS </vt:lpstr>
      <vt:lpstr>DIM_TIME</vt:lpstr>
      <vt:lpstr>DIM_LOCATION </vt:lpstr>
      <vt:lpstr>DIM_PROMOTION</vt:lpstr>
      <vt:lpstr>DIM_REVIEWS</vt:lpstr>
      <vt:lpstr>DIM_ANALYTICS </vt:lpstr>
      <vt:lpstr>FACT_ORDERS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Thuận</dc:creator>
  <cp:lastModifiedBy>Phạm Thuận</cp:lastModifiedBy>
  <dcterms:created xsi:type="dcterms:W3CDTF">2024-05-16T08:49:06Z</dcterms:created>
  <dcterms:modified xsi:type="dcterms:W3CDTF">2024-05-17T08:37:13Z</dcterms:modified>
</cp:coreProperties>
</file>