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 Info\DTHaus\99. DongJin MES\Dongjin Feedback\"/>
    </mc:Choice>
  </mc:AlternateContent>
  <xr:revisionPtr revIDLastSave="0" documentId="13_ncr:1_{EC50A662-1DCC-4420-B7B1-79828E89D2CE}" xr6:coauthVersionLast="36" xr6:coauthVersionMax="36" xr10:uidLastSave="{00000000-0000-0000-0000-000000000000}"/>
  <bookViews>
    <workbookView xWindow="0" yWindow="135" windowWidth="20400" windowHeight="7245" xr2:uid="{00000000-000D-0000-FFFF-FFFF00000000}"/>
  </bookViews>
  <sheets>
    <sheet name="Weekly" sheetId="1" r:id="rId1"/>
    <sheet name="Monthly" sheetId="2" r:id="rId2"/>
  </sheets>
  <externalReferences>
    <externalReference r:id="rId3"/>
  </externalReferences>
  <definedNames>
    <definedName name="_xlnm.Print_Area" localSheetId="1">Monthly!$A$1:$S$20</definedName>
  </definedNames>
  <calcPr calcId="181029"/>
</workbook>
</file>

<file path=xl/calcChain.xml><?xml version="1.0" encoding="utf-8"?>
<calcChain xmlns="http://schemas.openxmlformats.org/spreadsheetml/2006/main">
  <c r="G20" i="1" l="1"/>
  <c r="G22" i="1"/>
  <c r="G24" i="1"/>
  <c r="G26" i="1"/>
  <c r="G28" i="1"/>
  <c r="G30" i="1"/>
  <c r="G32" i="1"/>
  <c r="G18" i="1"/>
  <c r="AI11" i="1"/>
  <c r="AI12" i="1"/>
  <c r="AI13" i="1"/>
  <c r="AI14" i="1"/>
  <c r="AI15" i="1"/>
  <c r="AI16" i="1"/>
  <c r="G16" i="1" s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0" i="1"/>
  <c r="G10" i="1" s="1"/>
  <c r="G12" i="1"/>
  <c r="Q34" i="1"/>
  <c r="T34" i="1"/>
  <c r="W34" i="1"/>
  <c r="Z34" i="1"/>
  <c r="AI34" i="1" s="1"/>
  <c r="AC34" i="1"/>
  <c r="AF34" i="1"/>
  <c r="N34" i="1"/>
  <c r="G14" i="1"/>
  <c r="O19" i="2" l="1"/>
  <c r="L19" i="2"/>
  <c r="S18" i="2"/>
  <c r="R18" i="2"/>
  <c r="J18" i="2"/>
  <c r="P18" i="2" s="1"/>
  <c r="S17" i="2"/>
  <c r="R17" i="2"/>
  <c r="J17" i="2"/>
  <c r="S16" i="2"/>
  <c r="R16" i="2"/>
  <c r="J16" i="2"/>
  <c r="S15" i="2"/>
  <c r="R15" i="2"/>
  <c r="J15" i="2"/>
  <c r="S14" i="2"/>
  <c r="J14" i="2"/>
  <c r="S13" i="2"/>
  <c r="J13" i="2"/>
  <c r="P13" i="2" s="1"/>
  <c r="S12" i="2"/>
  <c r="J12" i="2"/>
  <c r="S11" i="2"/>
  <c r="J11" i="2"/>
  <c r="S10" i="2"/>
  <c r="J10" i="2"/>
  <c r="P10" i="2" s="1"/>
  <c r="S9" i="2"/>
  <c r="J9" i="2"/>
  <c r="S8" i="2"/>
  <c r="J8" i="2"/>
  <c r="K8" i="2" s="1"/>
  <c r="M8" i="2" s="1"/>
  <c r="S7" i="2"/>
  <c r="J7" i="2"/>
  <c r="P7" i="2" s="1"/>
  <c r="S6" i="2"/>
  <c r="J6" i="2"/>
  <c r="P6" i="2" s="1"/>
  <c r="S5" i="2"/>
  <c r="J5" i="2"/>
  <c r="K5" i="2" s="1"/>
  <c r="M5" i="2" s="1"/>
  <c r="E34" i="1"/>
  <c r="L34" i="1"/>
  <c r="J34" i="1"/>
  <c r="H34" i="1"/>
  <c r="P9" i="2" l="1"/>
  <c r="K9" i="2"/>
  <c r="M9" i="2" s="1"/>
  <c r="Q9" i="2" s="1"/>
  <c r="N13" i="2"/>
  <c r="P5" i="2"/>
  <c r="K13" i="2"/>
  <c r="M13" i="2" s="1"/>
  <c r="Q13" i="2" s="1"/>
  <c r="P8" i="2"/>
  <c r="N15" i="2"/>
  <c r="K7" i="2"/>
  <c r="M7" i="2" s="1"/>
  <c r="K11" i="2"/>
  <c r="M11" i="2" s="1"/>
  <c r="Q11" i="2" s="1"/>
  <c r="K6" i="2"/>
  <c r="M6" i="2" s="1"/>
  <c r="K12" i="2"/>
  <c r="M12" i="2" s="1"/>
  <c r="Q12" i="2" s="1"/>
  <c r="P12" i="2"/>
  <c r="J19" i="2"/>
  <c r="P11" i="2"/>
  <c r="K15" i="2"/>
  <c r="M15" i="2" s="1"/>
  <c r="Q15" i="2" s="1"/>
  <c r="K16" i="2"/>
  <c r="M16" i="2" s="1"/>
  <c r="Q16" i="2" s="1"/>
  <c r="K17" i="2"/>
  <c r="M17" i="2" s="1"/>
  <c r="Q17" i="2" s="1"/>
  <c r="N16" i="2"/>
  <c r="N17" i="2"/>
  <c r="K10" i="2"/>
  <c r="M10" i="2" s="1"/>
  <c r="Q10" i="2" s="1"/>
  <c r="N14" i="2"/>
  <c r="P15" i="2"/>
  <c r="P16" i="2"/>
  <c r="P17" i="2"/>
  <c r="K18" i="2"/>
  <c r="M18" i="2" s="1"/>
  <c r="Q18" i="2" s="1"/>
  <c r="S19" i="2"/>
  <c r="P14" i="2"/>
  <c r="K14" i="2"/>
  <c r="M14" i="2" s="1"/>
  <c r="Q14" i="2" s="1"/>
  <c r="N18" i="2"/>
  <c r="Q8" i="1"/>
  <c r="T8" i="1" s="1"/>
  <c r="W8" i="1" s="1"/>
  <c r="Z8" i="1" s="1"/>
  <c r="AC8" i="1" s="1"/>
  <c r="AF8" i="1" s="1"/>
  <c r="Q19" i="2" l="1"/>
  <c r="N19" i="2"/>
  <c r="P19" i="2"/>
  <c r="K19" i="2"/>
  <c r="M19" i="2"/>
  <c r="G34" i="1" l="1"/>
  <c r="F34" i="1"/>
</calcChain>
</file>

<file path=xl/sharedStrings.xml><?xml version="1.0" encoding="utf-8"?>
<sst xmlns="http://schemas.openxmlformats.org/spreadsheetml/2006/main" count="113" uniqueCount="64">
  <si>
    <t>주간 생산 계획 대 실적(Armature)
Kế hoạch và thực chất sản xúât tuần (Armature)
Tuần 7/9 ~ 7/15/2018  V1 Date:  6/25/2018</t>
  </si>
  <si>
    <t xml:space="preserve">Customer request </t>
  </si>
  <si>
    <t xml:space="preserve">Material: </t>
  </si>
  <si>
    <t>LINE</t>
  </si>
  <si>
    <t>DATE</t>
  </si>
  <si>
    <t>Tồn hiện tại sáng  12/10</t>
  </si>
  <si>
    <t>Total</t>
  </si>
  <si>
    <t>.</t>
  </si>
  <si>
    <t>1 Shift</t>
  </si>
  <si>
    <t>2 Shift</t>
  </si>
  <si>
    <t>3 Shift</t>
  </si>
  <si>
    <t xml:space="preserve">Other reason: </t>
  </si>
  <si>
    <t>WEEKLY PRODUCTION PLAN (BLDC)
Kế hoạch sản xuất hằng tuần (BLDC)
Tuần 15/11~21/11/2021 V0 Date:  16/11/2021</t>
  </si>
  <si>
    <t>Plan (kế hoạch )</t>
  </si>
  <si>
    <t>Time (Giờ làm)</t>
  </si>
  <si>
    <t>Shipping Plan</t>
  </si>
  <si>
    <t>Inventory Forecast
(11/14)</t>
  </si>
  <si>
    <t>Inventory Forecast
(11/21)</t>
  </si>
  <si>
    <r>
      <t>작성 일자/</t>
    </r>
    <r>
      <rPr>
        <b/>
        <sz val="11"/>
        <rFont val="Tahoma"/>
        <family val="2"/>
      </rPr>
      <t>DATE</t>
    </r>
    <r>
      <rPr>
        <sz val="6"/>
        <rFont val="Tahoma"/>
        <family val="2"/>
      </rPr>
      <t>:</t>
    </r>
  </si>
  <si>
    <t>업체명</t>
  </si>
  <si>
    <t>품       명</t>
  </si>
  <si>
    <t>도     번</t>
  </si>
  <si>
    <t>Oct 31 Inventory Forecast</t>
  </si>
  <si>
    <t>1 WEEK</t>
  </si>
  <si>
    <t>2 WEEK</t>
  </si>
  <si>
    <t>3 WEEK</t>
  </si>
  <si>
    <t>4 WEEK</t>
  </si>
  <si>
    <t>5 WEEK</t>
  </si>
  <si>
    <t>Inventory+Production</t>
  </si>
  <si>
    <t>Nov/2021 Shipping Q'ty</t>
  </si>
  <si>
    <t>Nov 30 Inventory Forecast</t>
  </si>
  <si>
    <t>Cost
(USD)</t>
  </si>
  <si>
    <t>Amount</t>
  </si>
  <si>
    <t>Inventory
Cost</t>
  </si>
  <si>
    <t>Sale</t>
  </si>
  <si>
    <t>Customer</t>
  </si>
  <si>
    <t>Model</t>
  </si>
  <si>
    <t>DWG.NO</t>
  </si>
  <si>
    <t>01~06/11</t>
  </si>
  <si>
    <t>08~13/11</t>
  </si>
  <si>
    <t>15~20/11</t>
  </si>
  <si>
    <t>22~27/11</t>
  </si>
  <si>
    <t>29~30/11</t>
  </si>
  <si>
    <t>◐ Production Plan [Kế hoạch sản xúât model tháng 11/2021 (Rev.)</t>
  </si>
  <si>
    <t>Balance
V1-V0</t>
  </si>
  <si>
    <t>STA01</t>
  </si>
  <si>
    <t>STATOR ASS'Y -A</t>
  </si>
  <si>
    <t>CAS01</t>
  </si>
  <si>
    <t>CASE ASS'Y -A</t>
  </si>
  <si>
    <t>ROT01</t>
  </si>
  <si>
    <t>ROTOR ASS'Y -A</t>
  </si>
  <si>
    <t>MOT01</t>
  </si>
  <si>
    <t>MOTOR ASS'Y -A</t>
  </si>
  <si>
    <t>Line Code</t>
  </si>
  <si>
    <t>Line Name</t>
  </si>
  <si>
    <t>Model Code</t>
  </si>
  <si>
    <t>T695046</t>
  </si>
  <si>
    <t>T624926</t>
  </si>
  <si>
    <t>T66484C</t>
  </si>
  <si>
    <t>T66486C</t>
  </si>
  <si>
    <t>T624927</t>
  </si>
  <si>
    <t>T624928</t>
  </si>
  <si>
    <t>T66510C</t>
  </si>
  <si>
    <t>T66640C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</si>
</sst>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&quot;월&quot;\ dd&quot;일&quot;"/>
    <numFmt numFmtId="165" formatCode="_-&quot;$&quot;* #,##0.00_-;\-&quot;$&quot;* #,##0.00_-;_-&quot;$&quot;* &quot;-&quot;??_-;_-@_-"/>
    <numFmt numFmtId="166" formatCode="_-* #,##0.00\ _V_N_D_-;\-* #,##0.00\ _V_N_D_-;_-* &quot;-&quot;??\ _V_N_D_-;_-@_-"/>
    <numFmt numFmtId="167" formatCode="_-* #,##0\ _V_N_D_-;\-* #,##0\ _V_N_D_-;_-* &quot;-&quot;\ _V_N_D_-;_-@_-"/>
    <numFmt numFmtId="168" formatCode="&quot;SFr.&quot;\ #,##0.00;[Red]&quot;SFr.&quot;\ \-#,##0.00"/>
    <numFmt numFmtId="169" formatCode="_ &quot;₩&quot;* #,##0_ ;_ &quot;₩&quot;* \-#,##0_ ;_ &quot;₩&quot;* &quot;-&quot;_ ;_ @_ "/>
    <numFmt numFmtId="170" formatCode="_ &quot;SFr.&quot;\ * #,##0_ ;_ &quot;SFr.&quot;\ * \-#,##0_ ;_ &quot;SFr.&quot;\ * &quot;-&quot;_ ;_ @_ "/>
    <numFmt numFmtId="171" formatCode="_ &quot;₩&quot;* #,##0.00_ ;_ &quot;₩&quot;* \-#,##0.00_ ;_ &quot;₩&quot;* &quot;-&quot;??_ ;_ @_ "/>
    <numFmt numFmtId="172" formatCode="_ * #,##0_ ;_ * \-#,##0_ ;_ * &quot;-&quot;_ ;_ @_ "/>
    <numFmt numFmtId="173" formatCode="_ * #,##0.00_ ;_ * \-#,##0.00_ ;_ * &quot;-&quot;??_ ;_ @_ "/>
    <numFmt numFmtId="174" formatCode="_-* #,##0_-;\-* #,##0_-;_-* &quot;-&quot;_-;_-@_-"/>
    <numFmt numFmtId="175" formatCode="_-* #,##0.00_-;\-* #,##0.00_-;_-* &quot;-&quot;??_-;_-@_-"/>
    <numFmt numFmtId="176" formatCode="_-&quot;$&quot;* #,##0_-;\-&quot;$&quot;* #,##0_-;_-&quot;$&quot;* &quot;-&quot;_-;_-@_-"/>
  </numFmts>
  <fonts count="69">
    <font>
      <sz val="10"/>
      <name val="Arial"/>
      <family val="2"/>
    </font>
    <font>
      <sz val="11"/>
      <name val="돋움"/>
      <charset val="129"/>
    </font>
    <font>
      <b/>
      <sz val="24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i/>
      <sz val="16"/>
      <color indexed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6"/>
      <color indexed="60"/>
      <name val="Arial"/>
      <family val="2"/>
    </font>
    <font>
      <b/>
      <sz val="16"/>
      <color indexed="12"/>
      <name val="Arial"/>
      <family val="2"/>
    </font>
    <font>
      <b/>
      <sz val="20"/>
      <color indexed="12"/>
      <name val="Arial"/>
      <family val="2"/>
    </font>
    <font>
      <b/>
      <sz val="2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4"/>
      <color indexed="12"/>
      <name val="Arial"/>
      <family val="2"/>
    </font>
    <font>
      <sz val="14"/>
      <name val="Arial"/>
      <family val="2"/>
    </font>
    <font>
      <sz val="10"/>
      <name val="VNI-Helve"/>
    </font>
    <font>
      <sz val="11"/>
      <name val="???"/>
      <family val="3"/>
    </font>
    <font>
      <sz val="11"/>
      <name val="??"/>
      <family val="3"/>
    </font>
    <font>
      <sz val="10"/>
      <name val="VNI-Times"/>
    </font>
    <font>
      <sz val="12"/>
      <color indexed="8"/>
      <name val="¹ÙÅÁÃ¼"/>
      <family val="1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2"/>
      <name val="¹UAAA¼"/>
      <family val="1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2"/>
      <name val="¹ÙÅÁÃ¼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1"/>
      <name val="돋움"/>
      <family val="3"/>
      <charset val="129"/>
    </font>
    <font>
      <b/>
      <sz val="14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6"/>
      <name val="Tahoma"/>
      <family val="2"/>
    </font>
    <font>
      <b/>
      <sz val="9"/>
      <color indexed="10"/>
      <name val="Tahoma"/>
      <family val="2"/>
    </font>
    <font>
      <b/>
      <sz val="11"/>
      <color indexed="8"/>
      <name val="Tahoma"/>
      <family val="2"/>
    </font>
    <font>
      <b/>
      <sz val="8"/>
      <color indexed="8"/>
      <name val="Tahoma"/>
      <family val="2"/>
    </font>
    <font>
      <b/>
      <sz val="10"/>
      <color indexed="8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9"/>
      <color indexed="8"/>
      <name val="Tahoma"/>
      <family val="2"/>
    </font>
    <font>
      <sz val="10"/>
      <name val="Tahoma"/>
      <family val="2"/>
    </font>
    <font>
      <sz val="10"/>
      <name val="돋움"/>
      <family val="3"/>
      <charset val="129"/>
    </font>
    <font>
      <b/>
      <sz val="10"/>
      <name val="Tahoma"/>
      <family val="2"/>
    </font>
    <font>
      <sz val="11"/>
      <color theme="1" tint="0.499984740745262"/>
      <name val="Tahoma"/>
      <family val="2"/>
    </font>
    <font>
      <sz val="11"/>
      <color theme="0" tint="-0.499984740745262"/>
      <name val="Tahoma"/>
      <family val="2"/>
    </font>
    <font>
      <sz val="11"/>
      <color indexed="8"/>
      <name val="Calibri"/>
      <family val="2"/>
    </font>
    <font>
      <sz val="12"/>
      <name val="뼻뮝"/>
      <family val="1"/>
      <charset val="129"/>
    </font>
    <font>
      <sz val="7"/>
      <color rgb="FF000000"/>
      <name val="맑은 고딕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medium">
        <color indexed="10"/>
      </bottom>
      <diagonal/>
    </border>
    <border>
      <left style="thin">
        <color indexed="64"/>
      </left>
      <right/>
      <top/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 style="medium">
        <color indexed="10"/>
      </bottom>
      <diagonal/>
    </border>
    <border>
      <left/>
      <right style="medium">
        <color indexed="64"/>
      </right>
      <top/>
      <bottom style="medium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10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10"/>
      </right>
      <top/>
      <bottom style="hair">
        <color indexed="64"/>
      </bottom>
      <diagonal/>
    </border>
    <border>
      <left style="medium">
        <color indexed="10"/>
      </left>
      <right style="medium">
        <color indexed="10"/>
      </right>
      <top/>
      <bottom style="hair">
        <color indexed="64"/>
      </bottom>
      <diagonal/>
    </border>
    <border>
      <left style="medium">
        <color indexed="10"/>
      </left>
      <right/>
      <top/>
      <bottom style="hair">
        <color indexed="8"/>
      </bottom>
      <diagonal/>
    </border>
    <border>
      <left style="medium">
        <color indexed="10"/>
      </left>
      <right/>
      <top style="hair">
        <color indexed="8"/>
      </top>
      <bottom style="hair">
        <color indexed="8"/>
      </bottom>
      <diagonal/>
    </border>
    <border>
      <left style="medium">
        <color indexed="10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64"/>
      </top>
      <bottom style="hair">
        <color indexed="64"/>
      </bottom>
      <diagonal/>
    </border>
    <border>
      <left/>
      <right style="medium">
        <color indexed="1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 style="thin">
        <color indexed="64"/>
      </left>
      <right/>
      <top style="hair">
        <color indexed="64"/>
      </top>
      <bottom style="medium">
        <color indexed="10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2F5597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5">
    <xf numFmtId="0" fontId="0" fillId="0" borderId="0"/>
    <xf numFmtId="0" fontId="1" fillId="0" borderId="0">
      <alignment vertical="center"/>
    </xf>
    <xf numFmtId="0" fontId="3" fillId="0" borderId="0"/>
    <xf numFmtId="165" fontId="21" fillId="0" borderId="0" applyFont="0" applyFill="0" applyBorder="0" applyAlignment="0" applyProtection="0"/>
    <xf numFmtId="0" fontId="3" fillId="0" borderId="0"/>
    <xf numFmtId="0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3" fillId="0" borderId="0"/>
    <xf numFmtId="166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9" fontId="25" fillId="0" borderId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5" fillId="0" borderId="0"/>
    <xf numFmtId="0" fontId="26" fillId="0" borderId="0"/>
    <xf numFmtId="0" fontId="36" fillId="0" borderId="0"/>
    <xf numFmtId="0" fontId="30" fillId="0" borderId="0"/>
    <xf numFmtId="0" fontId="32" fillId="0" borderId="0"/>
    <xf numFmtId="0" fontId="37" fillId="0" borderId="0"/>
    <xf numFmtId="0" fontId="32" fillId="0" borderId="0"/>
    <xf numFmtId="0" fontId="29" fillId="0" borderId="0"/>
    <xf numFmtId="0" fontId="38" fillId="0" borderId="0"/>
    <xf numFmtId="0" fontId="39" fillId="0" borderId="0"/>
    <xf numFmtId="0" fontId="38" fillId="0" borderId="0"/>
    <xf numFmtId="0" fontId="35" fillId="0" borderId="0"/>
    <xf numFmtId="0" fontId="32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30" fillId="0" borderId="0"/>
    <xf numFmtId="0" fontId="31" fillId="0" borderId="0"/>
    <xf numFmtId="0" fontId="29" fillId="0" borderId="0"/>
    <xf numFmtId="0" fontId="32" fillId="0" borderId="0"/>
    <xf numFmtId="0" fontId="27" fillId="0" borderId="0"/>
    <xf numFmtId="0" fontId="28" fillId="0" borderId="0"/>
    <xf numFmtId="0" fontId="29" fillId="0" borderId="0"/>
    <xf numFmtId="0" fontId="32" fillId="0" borderId="0"/>
    <xf numFmtId="0" fontId="29" fillId="0" borderId="0"/>
    <xf numFmtId="0" fontId="32" fillId="0" borderId="0"/>
    <xf numFmtId="0" fontId="40" fillId="0" borderId="0"/>
    <xf numFmtId="0" fontId="41" fillId="0" borderId="0"/>
    <xf numFmtId="0" fontId="29" fillId="0" borderId="0"/>
    <xf numFmtId="0" fontId="32" fillId="0" borderId="0"/>
    <xf numFmtId="0" fontId="30" fillId="0" borderId="0"/>
    <xf numFmtId="0" fontId="31" fillId="0" borderId="0"/>
    <xf numFmtId="0" fontId="42" fillId="0" borderId="0"/>
    <xf numFmtId="0" fontId="32" fillId="0" borderId="0"/>
    <xf numFmtId="0" fontId="29" fillId="0" borderId="0"/>
    <xf numFmtId="0" fontId="32" fillId="0" borderId="0"/>
    <xf numFmtId="0" fontId="27" fillId="0" borderId="0"/>
    <xf numFmtId="0" fontId="28" fillId="0" borderId="0"/>
    <xf numFmtId="0" fontId="29" fillId="0" borderId="0"/>
    <xf numFmtId="0" fontId="32" fillId="0" borderId="0"/>
    <xf numFmtId="0" fontId="37" fillId="0" borderId="0"/>
    <xf numFmtId="0" fontId="37" fillId="0" borderId="0"/>
    <xf numFmtId="0" fontId="29" fillId="0" borderId="0"/>
    <xf numFmtId="0" fontId="43" fillId="0" borderId="0"/>
    <xf numFmtId="0" fontId="44" fillId="0" borderId="0"/>
    <xf numFmtId="0" fontId="43" fillId="0" borderId="0"/>
    <xf numFmtId="0" fontId="29" fillId="0" borderId="0" applyBorder="0"/>
    <xf numFmtId="0" fontId="32" fillId="0" borderId="0" applyBorder="0"/>
    <xf numFmtId="0" fontId="29" fillId="0" borderId="0"/>
    <xf numFmtId="0" fontId="28" fillId="0" borderId="0"/>
    <xf numFmtId="0" fontId="29" fillId="0" borderId="0"/>
    <xf numFmtId="0" fontId="32" fillId="0" borderId="0"/>
    <xf numFmtId="0" fontId="29" fillId="0" borderId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6" fillId="0" borderId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47" fillId="0" borderId="0"/>
    <xf numFmtId="0" fontId="3" fillId="0" borderId="0"/>
    <xf numFmtId="174" fontId="61" fillId="0" borderId="0" applyFont="0" applyFill="0" applyBorder="0" applyAlignment="0" applyProtection="0">
      <alignment vertical="center"/>
    </xf>
    <xf numFmtId="0" fontId="61" fillId="0" borderId="0">
      <alignment vertical="center"/>
    </xf>
    <xf numFmtId="43" fontId="65" fillId="0" borderId="0" applyFont="0" applyFill="0" applyBorder="0" applyAlignment="0" applyProtection="0"/>
    <xf numFmtId="0" fontId="7" fillId="0" borderId="46" applyNumberFormat="0" applyAlignment="0" applyProtection="0">
      <alignment horizontal="left" vertical="center"/>
    </xf>
    <xf numFmtId="0" fontId="7" fillId="0" borderId="17">
      <alignment horizontal="left" vertical="center"/>
    </xf>
    <xf numFmtId="0" fontId="66" fillId="0" borderId="0"/>
    <xf numFmtId="174" fontId="4" fillId="0" borderId="0" applyFont="0" applyFill="0" applyBorder="0" applyAlignment="0" applyProtection="0">
      <alignment vertical="center"/>
    </xf>
    <xf numFmtId="0" fontId="47" fillId="0" borderId="0">
      <alignment vertical="center"/>
    </xf>
  </cellStyleXfs>
  <cellXfs count="194">
    <xf numFmtId="0" fontId="0" fillId="0" borderId="0" xfId="0"/>
    <xf numFmtId="0" fontId="2" fillId="0" borderId="1" xfId="1" applyFont="1" applyBorder="1" applyAlignment="1">
      <alignment vertical="center" wrapText="1"/>
    </xf>
    <xf numFmtId="0" fontId="0" fillId="0" borderId="2" xfId="0" applyBorder="1" applyAlignment="1"/>
    <xf numFmtId="0" fontId="4" fillId="0" borderId="3" xfId="1" applyFont="1" applyBorder="1">
      <alignment vertical="center"/>
    </xf>
    <xf numFmtId="0" fontId="4" fillId="0" borderId="0" xfId="1" applyFont="1">
      <alignment vertical="center"/>
    </xf>
    <xf numFmtId="0" fontId="0" fillId="0" borderId="4" xfId="0" applyBorder="1" applyAlignment="1"/>
    <xf numFmtId="0" fontId="0" fillId="0" borderId="0" xfId="0" applyBorder="1" applyAlignment="1"/>
    <xf numFmtId="0" fontId="4" fillId="0" borderId="5" xfId="1" applyFont="1" applyBorder="1">
      <alignment vertical="center"/>
    </xf>
    <xf numFmtId="0" fontId="5" fillId="0" borderId="6" xfId="2" applyFont="1" applyBorder="1" applyAlignment="1">
      <alignment vertical="center" wrapText="1"/>
    </xf>
    <xf numFmtId="0" fontId="5" fillId="0" borderId="8" xfId="2" applyFont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3" fillId="0" borderId="0" xfId="1" applyFont="1">
      <alignment vertical="center"/>
    </xf>
    <xf numFmtId="164" fontId="8" fillId="2" borderId="14" xfId="1" applyNumberFormat="1" applyFont="1" applyFill="1" applyBorder="1" applyAlignment="1">
      <alignment horizontal="center" vertical="center"/>
    </xf>
    <xf numFmtId="164" fontId="8" fillId="2" borderId="22" xfId="1" applyNumberFormat="1" applyFont="1" applyFill="1" applyBorder="1" applyAlignment="1">
      <alignment horizontal="center" vertical="center"/>
    </xf>
    <xf numFmtId="164" fontId="8" fillId="2" borderId="17" xfId="1" applyNumberFormat="1" applyFont="1" applyFill="1" applyBorder="1" applyAlignment="1">
      <alignment horizontal="center" vertical="center"/>
    </xf>
    <xf numFmtId="164" fontId="8" fillId="3" borderId="22" xfId="1" applyNumberFormat="1" applyFont="1" applyFill="1" applyBorder="1" applyAlignment="1">
      <alignment horizontal="center" vertical="center"/>
    </xf>
    <xf numFmtId="164" fontId="8" fillId="3" borderId="17" xfId="1" applyNumberFormat="1" applyFont="1" applyFill="1" applyBorder="1" applyAlignment="1">
      <alignment horizontal="center" vertical="center"/>
    </xf>
    <xf numFmtId="164" fontId="8" fillId="3" borderId="23" xfId="1" applyNumberFormat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 wrapText="1"/>
    </xf>
    <xf numFmtId="0" fontId="15" fillId="0" borderId="14" xfId="1" applyFont="1" applyFill="1" applyBorder="1" applyAlignment="1">
      <alignment horizontal="center" vertical="center"/>
    </xf>
    <xf numFmtId="0" fontId="16" fillId="0" borderId="14" xfId="1" applyFont="1" applyFill="1" applyBorder="1" applyAlignment="1">
      <alignment horizontal="center" vertical="center"/>
    </xf>
    <xf numFmtId="1" fontId="15" fillId="0" borderId="31" xfId="1" applyNumberFormat="1" applyFont="1" applyBorder="1" applyAlignment="1">
      <alignment horizontal="center" vertical="center"/>
    </xf>
    <xf numFmtId="0" fontId="3" fillId="0" borderId="0" xfId="1" applyFont="1" applyBorder="1">
      <alignment vertical="center"/>
    </xf>
    <xf numFmtId="0" fontId="17" fillId="4" borderId="14" xfId="1" applyFont="1" applyFill="1" applyBorder="1" applyAlignment="1">
      <alignment horizontal="center" vertical="center" wrapText="1"/>
    </xf>
    <xf numFmtId="0" fontId="18" fillId="0" borderId="14" xfId="1" applyFont="1" applyFill="1" applyBorder="1" applyAlignment="1">
      <alignment horizontal="center" vertical="center"/>
    </xf>
    <xf numFmtId="1" fontId="15" fillId="4" borderId="48" xfId="1" applyNumberFormat="1" applyFont="1" applyFill="1" applyBorder="1" applyAlignment="1">
      <alignment horizontal="center" vertical="center"/>
    </xf>
    <xf numFmtId="1" fontId="19" fillId="4" borderId="48" xfId="1" applyNumberFormat="1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1" fontId="4" fillId="0" borderId="0" xfId="1" applyNumberFormat="1" applyFont="1">
      <alignment vertical="center"/>
    </xf>
    <xf numFmtId="0" fontId="48" fillId="0" borderId="1" xfId="245" applyFont="1" applyBorder="1" applyAlignment="1"/>
    <xf numFmtId="0" fontId="49" fillId="0" borderId="2" xfId="245" applyFont="1" applyBorder="1" applyAlignment="1">
      <alignment wrapText="1"/>
    </xf>
    <xf numFmtId="1" fontId="49" fillId="0" borderId="2" xfId="245" applyNumberFormat="1" applyFont="1" applyBorder="1" applyAlignment="1">
      <alignment wrapText="1"/>
    </xf>
    <xf numFmtId="0" fontId="50" fillId="0" borderId="2" xfId="245" applyFont="1" applyBorder="1" applyAlignment="1"/>
    <xf numFmtId="0" fontId="50" fillId="0" borderId="2" xfId="245" applyFont="1" applyBorder="1"/>
    <xf numFmtId="4" fontId="50" fillId="0" borderId="2" xfId="245" applyNumberFormat="1" applyFont="1" applyBorder="1"/>
    <xf numFmtId="4" fontId="50" fillId="0" borderId="2" xfId="245" applyNumberFormat="1" applyFont="1" applyBorder="1" applyAlignment="1">
      <alignment horizontal="center"/>
    </xf>
    <xf numFmtId="4" fontId="50" fillId="0" borderId="3" xfId="245" applyNumberFormat="1" applyFont="1" applyBorder="1"/>
    <xf numFmtId="4" fontId="50" fillId="0" borderId="5" xfId="245" applyNumberFormat="1" applyFont="1" applyBorder="1"/>
    <xf numFmtId="4" fontId="50" fillId="0" borderId="0" xfId="245" applyNumberFormat="1" applyFont="1" applyBorder="1"/>
    <xf numFmtId="0" fontId="50" fillId="0" borderId="0" xfId="245" applyFont="1"/>
    <xf numFmtId="0" fontId="50" fillId="0" borderId="4" xfId="245" applyFont="1" applyBorder="1" applyAlignment="1">
      <alignment wrapText="1"/>
    </xf>
    <xf numFmtId="14" fontId="50" fillId="8" borderId="0" xfId="245" applyNumberFormat="1" applyFont="1" applyFill="1" applyBorder="1"/>
    <xf numFmtId="0" fontId="53" fillId="0" borderId="0" xfId="245" applyFont="1" applyBorder="1" applyAlignment="1">
      <alignment horizontal="center"/>
    </xf>
    <xf numFmtId="1" fontId="53" fillId="0" borderId="0" xfId="245" applyNumberFormat="1" applyFont="1" applyFill="1" applyBorder="1" applyAlignment="1">
      <alignment horizontal="left"/>
    </xf>
    <xf numFmtId="0" fontId="50" fillId="0" borderId="0" xfId="245" applyFont="1" applyBorder="1" applyAlignment="1"/>
    <xf numFmtId="0" fontId="50" fillId="0" borderId="0" xfId="245" applyFont="1" applyBorder="1" applyAlignment="1">
      <alignment horizontal="left"/>
    </xf>
    <xf numFmtId="0" fontId="50" fillId="0" borderId="0" xfId="245" applyFont="1" applyBorder="1"/>
    <xf numFmtId="0" fontId="50" fillId="0" borderId="0" xfId="245" applyFont="1" applyBorder="1" applyAlignment="1">
      <alignment horizontal="center"/>
    </xf>
    <xf numFmtId="0" fontId="53" fillId="0" borderId="0" xfId="245" applyFont="1" applyBorder="1" applyAlignment="1">
      <alignment horizontal="right"/>
    </xf>
    <xf numFmtId="4" fontId="53" fillId="0" borderId="0" xfId="245" applyNumberFormat="1" applyFont="1" applyBorder="1" applyAlignment="1">
      <alignment horizontal="right"/>
    </xf>
    <xf numFmtId="4" fontId="53" fillId="0" borderId="0" xfId="245" applyNumberFormat="1" applyFont="1" applyBorder="1" applyAlignment="1">
      <alignment horizontal="center"/>
    </xf>
    <xf numFmtId="0" fontId="54" fillId="2" borderId="51" xfId="245" applyFont="1" applyFill="1" applyBorder="1" applyAlignment="1">
      <alignment horizontal="center" vertical="center" wrapText="1"/>
    </xf>
    <xf numFmtId="0" fontId="54" fillId="2" borderId="52" xfId="245" applyFont="1" applyFill="1" applyBorder="1" applyAlignment="1">
      <alignment horizontal="center" vertical="center"/>
    </xf>
    <xf numFmtId="0" fontId="56" fillId="2" borderId="20" xfId="245" applyFont="1" applyFill="1" applyBorder="1" applyAlignment="1">
      <alignment horizontal="center" vertical="center" wrapText="1"/>
    </xf>
    <xf numFmtId="0" fontId="56" fillId="2" borderId="54" xfId="245" applyFont="1" applyFill="1" applyBorder="1" applyAlignment="1">
      <alignment horizontal="center" vertical="center" wrapText="1"/>
    </xf>
    <xf numFmtId="0" fontId="51" fillId="2" borderId="0" xfId="245" applyFont="1" applyFill="1" applyBorder="1" applyAlignment="1">
      <alignment horizontal="center" vertical="center"/>
    </xf>
    <xf numFmtId="0" fontId="57" fillId="2" borderId="56" xfId="245" applyFont="1" applyFill="1" applyBorder="1" applyAlignment="1">
      <alignment horizontal="center" vertical="center"/>
    </xf>
    <xf numFmtId="0" fontId="58" fillId="2" borderId="57" xfId="245" applyFont="1" applyFill="1" applyBorder="1" applyAlignment="1">
      <alignment horizontal="center" vertical="center"/>
    </xf>
    <xf numFmtId="16" fontId="59" fillId="2" borderId="57" xfId="245" applyNumberFormat="1" applyFont="1" applyFill="1" applyBorder="1" applyAlignment="1">
      <alignment horizontal="center" vertical="center" wrapText="1"/>
    </xf>
    <xf numFmtId="0" fontId="51" fillId="0" borderId="0" xfId="245" applyFont="1"/>
    <xf numFmtId="0" fontId="60" fillId="0" borderId="44" xfId="245" applyFont="1" applyFill="1" applyBorder="1"/>
    <xf numFmtId="0" fontId="60" fillId="0" borderId="62" xfId="245" applyFont="1" applyFill="1" applyBorder="1" applyAlignment="1">
      <alignment horizontal="center"/>
    </xf>
    <xf numFmtId="38" fontId="50" fillId="10" borderId="44" xfId="245" applyNumberFormat="1" applyFont="1" applyFill="1" applyBorder="1" applyAlignment="1"/>
    <xf numFmtId="38" fontId="50" fillId="0" borderId="63" xfId="245" applyNumberFormat="1" applyFont="1" applyFill="1" applyBorder="1" applyAlignment="1">
      <alignment horizontal="right" vertical="center"/>
    </xf>
    <xf numFmtId="38" fontId="50" fillId="0" borderId="64" xfId="245" applyNumberFormat="1" applyFont="1" applyFill="1" applyBorder="1"/>
    <xf numFmtId="38" fontId="50" fillId="4" borderId="65" xfId="245" applyNumberFormat="1" applyFont="1" applyFill="1" applyBorder="1"/>
    <xf numFmtId="38" fontId="50" fillId="0" borderId="66" xfId="245" applyNumberFormat="1" applyFont="1" applyBorder="1"/>
    <xf numFmtId="38" fontId="50" fillId="0" borderId="66" xfId="245" applyNumberFormat="1" applyFont="1" applyFill="1" applyBorder="1"/>
    <xf numFmtId="38" fontId="50" fillId="0" borderId="67" xfId="245" applyNumberFormat="1" applyFont="1" applyBorder="1" applyAlignment="1">
      <alignment horizontal="center"/>
    </xf>
    <xf numFmtId="38" fontId="50" fillId="0" borderId="68" xfId="245" applyNumberFormat="1" applyFont="1" applyBorder="1"/>
    <xf numFmtId="44" fontId="4" fillId="0" borderId="43" xfId="245" applyNumberFormat="1" applyFont="1" applyFill="1" applyBorder="1"/>
    <xf numFmtId="6" fontId="50" fillId="0" borderId="40" xfId="245" applyNumberFormat="1" applyFont="1" applyBorder="1" applyAlignment="1">
      <alignment horizontal="right"/>
    </xf>
    <xf numFmtId="6" fontId="50" fillId="0" borderId="0" xfId="245" applyNumberFormat="1" applyFont="1" applyBorder="1" applyAlignment="1">
      <alignment horizontal="right"/>
    </xf>
    <xf numFmtId="42" fontId="50" fillId="0" borderId="0" xfId="245" applyNumberFormat="1" applyFont="1"/>
    <xf numFmtId="38" fontId="50" fillId="0" borderId="0" xfId="245" applyNumberFormat="1" applyFont="1"/>
    <xf numFmtId="0" fontId="58" fillId="0" borderId="41" xfId="245" applyFont="1" applyFill="1" applyBorder="1" applyAlignment="1">
      <alignment horizontal="left" vertical="center"/>
    </xf>
    <xf numFmtId="0" fontId="58" fillId="0" borderId="49" xfId="245" applyFont="1" applyFill="1" applyBorder="1" applyAlignment="1">
      <alignment horizontal="center" vertical="center"/>
    </xf>
    <xf numFmtId="38" fontId="50" fillId="0" borderId="69" xfId="245" applyNumberFormat="1" applyFont="1" applyFill="1" applyBorder="1"/>
    <xf numFmtId="44" fontId="4" fillId="0" borderId="50" xfId="247" applyNumberFormat="1" applyFont="1" applyFill="1" applyBorder="1" applyAlignment="1">
      <alignment horizontal="right" vertical="center"/>
    </xf>
    <xf numFmtId="6" fontId="50" fillId="0" borderId="42" xfId="245" applyNumberFormat="1" applyFont="1" applyBorder="1" applyAlignment="1">
      <alignment horizontal="right"/>
    </xf>
    <xf numFmtId="0" fontId="60" fillId="0" borderId="41" xfId="245" applyFont="1" applyFill="1" applyBorder="1"/>
    <xf numFmtId="38" fontId="50" fillId="0" borderId="70" xfId="245" applyNumberFormat="1" applyFont="1" applyFill="1" applyBorder="1" applyAlignment="1">
      <alignment horizontal="right" vertical="center"/>
    </xf>
    <xf numFmtId="38" fontId="50" fillId="4" borderId="65" xfId="245" applyNumberFormat="1" applyFont="1" applyFill="1" applyBorder="1" applyAlignment="1">
      <alignment horizontal="right"/>
    </xf>
    <xf numFmtId="0" fontId="60" fillId="0" borderId="49" xfId="245" applyFont="1" applyFill="1" applyBorder="1" applyAlignment="1">
      <alignment horizontal="center"/>
    </xf>
    <xf numFmtId="1" fontId="50" fillId="0" borderId="0" xfId="245" applyNumberFormat="1" applyFont="1"/>
    <xf numFmtId="38" fontId="50" fillId="0" borderId="0" xfId="245" applyNumberFormat="1" applyFont="1" applyFill="1"/>
    <xf numFmtId="0" fontId="50" fillId="0" borderId="0" xfId="245" applyFont="1" applyFill="1"/>
    <xf numFmtId="38" fontId="50" fillId="4" borderId="66" xfId="245" applyNumberFormat="1" applyFont="1" applyFill="1" applyBorder="1" applyAlignment="1">
      <alignment horizontal="right"/>
    </xf>
    <xf numFmtId="0" fontId="62" fillId="9" borderId="71" xfId="245" applyFont="1" applyFill="1" applyBorder="1" applyAlignment="1">
      <alignment horizontal="center" vertical="center"/>
    </xf>
    <xf numFmtId="0" fontId="62" fillId="9" borderId="72" xfId="245" applyFont="1" applyFill="1" applyBorder="1"/>
    <xf numFmtId="0" fontId="62" fillId="9" borderId="72" xfId="245" applyFont="1" applyFill="1" applyBorder="1" applyAlignment="1">
      <alignment horizontal="left"/>
    </xf>
    <xf numFmtId="38" fontId="62" fillId="9" borderId="73" xfId="245" applyNumberFormat="1" applyFont="1" applyFill="1" applyBorder="1" applyAlignment="1">
      <alignment horizontal="right" vertical="center"/>
    </xf>
    <xf numFmtId="38" fontId="62" fillId="9" borderId="74" xfId="245" applyNumberFormat="1" applyFont="1" applyFill="1" applyBorder="1" applyAlignment="1">
      <alignment horizontal="center" vertical="center"/>
    </xf>
    <xf numFmtId="6" fontId="51" fillId="9" borderId="74" xfId="245" applyNumberFormat="1" applyFont="1" applyFill="1" applyBorder="1" applyAlignment="1">
      <alignment horizontal="right" vertical="center"/>
    </xf>
    <xf numFmtId="38" fontId="51" fillId="0" borderId="0" xfId="245" applyNumberFormat="1" applyFont="1"/>
    <xf numFmtId="38" fontId="50" fillId="0" borderId="0" xfId="245" applyNumberFormat="1" applyFont="1" applyBorder="1"/>
    <xf numFmtId="38" fontId="63" fillId="0" borderId="0" xfId="245" applyNumberFormat="1" applyFont="1" applyBorder="1"/>
    <xf numFmtId="38" fontId="64" fillId="0" borderId="0" xfId="245" applyNumberFormat="1" applyFont="1" applyBorder="1"/>
    <xf numFmtId="0" fontId="50" fillId="0" borderId="0" xfId="245" applyFont="1" applyAlignment="1">
      <alignment horizontal="center"/>
    </xf>
    <xf numFmtId="1" fontId="13" fillId="4" borderId="75" xfId="1" applyNumberFormat="1" applyFont="1" applyFill="1" applyBorder="1" applyAlignment="1">
      <alignment horizontal="center" vertical="center" wrapText="1"/>
    </xf>
    <xf numFmtId="1" fontId="13" fillId="5" borderId="75" xfId="1" applyNumberFormat="1" applyFont="1" applyFill="1" applyBorder="1" applyAlignment="1">
      <alignment horizontal="center" vertical="center" wrapText="1"/>
    </xf>
    <xf numFmtId="1" fontId="14" fillId="2" borderId="75" xfId="1" applyNumberFormat="1" applyFont="1" applyFill="1" applyBorder="1" applyAlignment="1">
      <alignment horizontal="center" vertical="center" wrapText="1"/>
    </xf>
    <xf numFmtId="0" fontId="67" fillId="11" borderId="77" xfId="0" applyFont="1" applyFill="1" applyBorder="1" applyAlignment="1">
      <alignment horizontal="center" vertical="center" wrapText="1" readingOrder="1"/>
    </xf>
    <xf numFmtId="0" fontId="67" fillId="12" borderId="77" xfId="0" applyFont="1" applyFill="1" applyBorder="1" applyAlignment="1">
      <alignment horizontal="center" vertical="center" wrapText="1" readingOrder="1"/>
    </xf>
    <xf numFmtId="0" fontId="0" fillId="0" borderId="0" xfId="1" applyFont="1" applyBorder="1">
      <alignment vertical="center"/>
    </xf>
    <xf numFmtId="0" fontId="68" fillId="0" borderId="25" xfId="1" applyFont="1" applyFill="1" applyBorder="1" applyAlignment="1">
      <alignment horizontal="center" vertical="center"/>
    </xf>
    <xf numFmtId="0" fontId="68" fillId="0" borderId="26" xfId="1" applyFont="1" applyFill="1" applyBorder="1" applyAlignment="1">
      <alignment vertical="center"/>
    </xf>
    <xf numFmtId="0" fontId="68" fillId="0" borderId="27" xfId="1" applyFont="1" applyFill="1" applyBorder="1" applyAlignment="1">
      <alignment vertical="center"/>
    </xf>
    <xf numFmtId="0" fontId="68" fillId="0" borderId="28" xfId="1" applyFont="1" applyFill="1" applyBorder="1" applyAlignment="1">
      <alignment horizontal="center" vertical="center"/>
    </xf>
    <xf numFmtId="0" fontId="68" fillId="0" borderId="29" xfId="1" applyFont="1" applyFill="1" applyBorder="1" applyAlignment="1">
      <alignment vertical="center"/>
    </xf>
    <xf numFmtId="0" fontId="68" fillId="3" borderId="25" xfId="1" applyFont="1" applyFill="1" applyBorder="1" applyAlignment="1">
      <alignment horizontal="center" vertical="center"/>
    </xf>
    <xf numFmtId="0" fontId="68" fillId="3" borderId="30" xfId="1" applyFont="1" applyFill="1" applyBorder="1" applyAlignment="1">
      <alignment horizontal="center" vertical="center"/>
    </xf>
    <xf numFmtId="0" fontId="68" fillId="0" borderId="33" xfId="1" applyFont="1" applyFill="1" applyBorder="1" applyAlignment="1">
      <alignment horizontal="center" vertical="center"/>
    </xf>
    <xf numFmtId="0" fontId="68" fillId="0" borderId="34" xfId="1" applyFont="1" applyFill="1" applyBorder="1" applyAlignment="1">
      <alignment vertical="center"/>
    </xf>
    <xf numFmtId="0" fontId="68" fillId="0" borderId="35" xfId="1" applyFont="1" applyFill="1" applyBorder="1" applyAlignment="1">
      <alignment vertical="center"/>
    </xf>
    <xf numFmtId="0" fontId="68" fillId="0" borderId="76" xfId="1" applyFont="1" applyFill="1" applyBorder="1" applyAlignment="1">
      <alignment horizontal="center" vertical="center"/>
    </xf>
    <xf numFmtId="0" fontId="68" fillId="3" borderId="38" xfId="1" applyFont="1" applyFill="1" applyBorder="1" applyAlignment="1">
      <alignment horizontal="center" vertical="center"/>
    </xf>
    <xf numFmtId="0" fontId="68" fillId="3" borderId="36" xfId="1" applyFont="1" applyFill="1" applyBorder="1" applyAlignment="1">
      <alignment horizontal="center" vertical="center"/>
    </xf>
    <xf numFmtId="0" fontId="68" fillId="0" borderId="26" xfId="1" applyFont="1" applyFill="1" applyBorder="1" applyAlignment="1">
      <alignment horizontal="center" vertical="center"/>
    </xf>
    <xf numFmtId="0" fontId="68" fillId="0" borderId="37" xfId="1" applyFont="1" applyFill="1" applyBorder="1" applyAlignment="1">
      <alignment horizontal="center" vertical="center"/>
    </xf>
    <xf numFmtId="0" fontId="68" fillId="0" borderId="38" xfId="1" applyFont="1" applyFill="1" applyBorder="1" applyAlignment="1">
      <alignment horizontal="center" vertical="center"/>
    </xf>
    <xf numFmtId="0" fontId="68" fillId="0" borderId="78" xfId="1" applyFont="1" applyFill="1" applyBorder="1" applyAlignment="1">
      <alignment vertical="center"/>
    </xf>
    <xf numFmtId="0" fontId="68" fillId="0" borderId="37" xfId="1" applyFont="1" applyFill="1" applyBorder="1" applyAlignment="1">
      <alignment vertical="center"/>
    </xf>
    <xf numFmtId="0" fontId="68" fillId="0" borderId="28" xfId="1" applyFont="1" applyFill="1" applyBorder="1" applyAlignment="1">
      <alignment vertical="center"/>
    </xf>
    <xf numFmtId="0" fontId="68" fillId="0" borderId="76" xfId="1" applyFont="1" applyFill="1" applyBorder="1" applyAlignment="1">
      <alignment vertical="center"/>
    </xf>
    <xf numFmtId="0" fontId="68" fillId="0" borderId="79" xfId="1" applyFont="1" applyFill="1" applyBorder="1" applyAlignment="1">
      <alignment horizontal="center" vertical="center"/>
    </xf>
    <xf numFmtId="0" fontId="68" fillId="0" borderId="27" xfId="1" applyFont="1" applyFill="1" applyBorder="1" applyAlignment="1">
      <alignment horizontal="center" vertical="center"/>
    </xf>
    <xf numFmtId="0" fontId="68" fillId="0" borderId="30" xfId="1" applyFont="1" applyFill="1" applyBorder="1" applyAlignment="1">
      <alignment vertical="center"/>
    </xf>
    <xf numFmtId="0" fontId="68" fillId="0" borderId="35" xfId="1" applyFont="1" applyFill="1" applyBorder="1" applyAlignment="1">
      <alignment horizontal="center" vertical="center"/>
    </xf>
    <xf numFmtId="0" fontId="68" fillId="0" borderId="36" xfId="1" applyFont="1" applyFill="1" applyBorder="1" applyAlignment="1">
      <alignment vertical="center"/>
    </xf>
    <xf numFmtId="1" fontId="15" fillId="0" borderId="39" xfId="1" applyNumberFormat="1" applyFont="1" applyBorder="1" applyAlignment="1">
      <alignment horizontal="center" vertical="center"/>
    </xf>
    <xf numFmtId="0" fontId="4" fillId="0" borderId="0" xfId="1" applyFont="1" applyBorder="1">
      <alignment vertical="center"/>
    </xf>
    <xf numFmtId="1" fontId="15" fillId="0" borderId="80" xfId="1" applyNumberFormat="1" applyFont="1" applyBorder="1" applyAlignment="1">
      <alignment horizontal="center" vertical="center"/>
    </xf>
    <xf numFmtId="1" fontId="9" fillId="4" borderId="15" xfId="1" applyNumberFormat="1" applyFont="1" applyFill="1" applyBorder="1" applyAlignment="1">
      <alignment horizontal="center" vertical="center" wrapText="1"/>
    </xf>
    <xf numFmtId="0" fontId="9" fillId="4" borderId="21" xfId="1" applyFont="1" applyFill="1" applyBorder="1" applyAlignment="1">
      <alignment horizontal="center" vertical="center" wrapText="1"/>
    </xf>
    <xf numFmtId="0" fontId="11" fillId="4" borderId="15" xfId="1" applyFont="1" applyFill="1" applyBorder="1" applyAlignment="1">
      <alignment horizontal="center" vertical="center" wrapText="1"/>
    </xf>
    <xf numFmtId="0" fontId="11" fillId="4" borderId="21" xfId="1" applyFont="1" applyFill="1" applyBorder="1" applyAlignment="1">
      <alignment horizontal="center" vertical="center" wrapText="1"/>
    </xf>
    <xf numFmtId="1" fontId="13" fillId="4" borderId="15" xfId="1" applyNumberFormat="1" applyFont="1" applyFill="1" applyBorder="1" applyAlignment="1">
      <alignment horizontal="center" vertical="center" wrapText="1"/>
    </xf>
    <xf numFmtId="1" fontId="13" fillId="4" borderId="21" xfId="1" applyNumberFormat="1" applyFont="1" applyFill="1" applyBorder="1" applyAlignment="1">
      <alignment horizontal="center" vertical="center" wrapText="1"/>
    </xf>
    <xf numFmtId="1" fontId="13" fillId="5" borderId="15" xfId="1" applyNumberFormat="1" applyFont="1" applyFill="1" applyBorder="1" applyAlignment="1">
      <alignment horizontal="center" vertical="center" wrapText="1"/>
    </xf>
    <xf numFmtId="1" fontId="13" fillId="5" borderId="21" xfId="1" applyNumberFormat="1" applyFont="1" applyFill="1" applyBorder="1" applyAlignment="1">
      <alignment horizontal="center" vertical="center" wrapText="1"/>
    </xf>
    <xf numFmtId="1" fontId="14" fillId="2" borderId="15" xfId="1" applyNumberFormat="1" applyFont="1" applyFill="1" applyBorder="1" applyAlignment="1">
      <alignment horizontal="center" vertical="center" wrapText="1"/>
    </xf>
    <xf numFmtId="1" fontId="14" fillId="2" borderId="21" xfId="1" applyNumberFormat="1" applyFont="1" applyFill="1" applyBorder="1" applyAlignment="1">
      <alignment horizontal="center" vertical="center" wrapText="1"/>
    </xf>
    <xf numFmtId="0" fontId="10" fillId="4" borderId="24" xfId="1" applyFont="1" applyFill="1" applyBorder="1" applyAlignment="1">
      <alignment horizontal="center" vertical="center" wrapText="1"/>
    </xf>
    <xf numFmtId="0" fontId="10" fillId="4" borderId="32" xfId="1" applyFont="1" applyFill="1" applyBorder="1" applyAlignment="1">
      <alignment horizontal="center" vertical="center" wrapText="1"/>
    </xf>
    <xf numFmtId="1" fontId="7" fillId="2" borderId="15" xfId="1" applyNumberFormat="1" applyFont="1" applyFill="1" applyBorder="1" applyAlignment="1">
      <alignment horizontal="center" vertical="center" wrapText="1"/>
    </xf>
    <xf numFmtId="1" fontId="7" fillId="2" borderId="21" xfId="1" applyNumberFormat="1" applyFont="1" applyFill="1" applyBorder="1" applyAlignment="1">
      <alignment horizontal="center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 wrapText="1"/>
    </xf>
    <xf numFmtId="0" fontId="6" fillId="0" borderId="0" xfId="2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/>
    </xf>
    <xf numFmtId="1" fontId="8" fillId="2" borderId="15" xfId="1" applyNumberFormat="1" applyFont="1" applyFill="1" applyBorder="1" applyAlignment="1">
      <alignment horizontal="center" vertical="center" wrapText="1"/>
    </xf>
    <xf numFmtId="1" fontId="8" fillId="2" borderId="21" xfId="1" applyNumberFormat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 wrapText="1"/>
    </xf>
    <xf numFmtId="0" fontId="8" fillId="2" borderId="21" xfId="1" applyFont="1" applyFill="1" applyBorder="1" applyAlignment="1">
      <alignment horizontal="center" vertical="center" wrapText="1"/>
    </xf>
    <xf numFmtId="164" fontId="8" fillId="2" borderId="14" xfId="1" applyNumberFormat="1" applyFont="1" applyFill="1" applyBorder="1" applyAlignment="1">
      <alignment horizontal="center" vertical="center"/>
    </xf>
    <xf numFmtId="164" fontId="8" fillId="2" borderId="16" xfId="1" applyNumberFormat="1" applyFont="1" applyFill="1" applyBorder="1" applyAlignment="1">
      <alignment horizontal="center" vertical="center"/>
    </xf>
    <xf numFmtId="164" fontId="8" fillId="2" borderId="17" xfId="1" applyNumberFormat="1" applyFont="1" applyFill="1" applyBorder="1" applyAlignment="1">
      <alignment horizontal="center" vertical="center"/>
    </xf>
    <xf numFmtId="164" fontId="8" fillId="2" borderId="18" xfId="1" applyNumberFormat="1" applyFont="1" applyFill="1" applyBorder="1" applyAlignment="1">
      <alignment horizontal="center" vertical="center"/>
    </xf>
    <xf numFmtId="164" fontId="8" fillId="3" borderId="14" xfId="1" applyNumberFormat="1" applyFont="1" applyFill="1" applyBorder="1" applyAlignment="1">
      <alignment horizontal="center" vertical="center"/>
    </xf>
    <xf numFmtId="1" fontId="19" fillId="7" borderId="48" xfId="1" applyNumberFormat="1" applyFont="1" applyFill="1" applyBorder="1" applyAlignment="1">
      <alignment horizontal="center" vertical="center" wrapText="1"/>
    </xf>
    <xf numFmtId="1" fontId="19" fillId="7" borderId="46" xfId="1" applyNumberFormat="1" applyFont="1" applyFill="1" applyBorder="1" applyAlignment="1">
      <alignment horizontal="center" vertical="center" wrapText="1"/>
    </xf>
    <xf numFmtId="1" fontId="19" fillId="7" borderId="47" xfId="1" applyNumberFormat="1" applyFont="1" applyFill="1" applyBorder="1" applyAlignment="1">
      <alignment horizontal="center" vertical="center" wrapText="1"/>
    </xf>
    <xf numFmtId="0" fontId="15" fillId="4" borderId="45" xfId="1" applyFont="1" applyFill="1" applyBorder="1" applyAlignment="1">
      <alignment horizontal="center" vertical="center"/>
    </xf>
    <xf numFmtId="0" fontId="15" fillId="4" borderId="46" xfId="1" applyFont="1" applyFill="1" applyBorder="1" applyAlignment="1">
      <alignment horizontal="center" vertical="center"/>
    </xf>
    <xf numFmtId="0" fontId="15" fillId="4" borderId="47" xfId="1" applyFont="1" applyFill="1" applyBorder="1" applyAlignment="1">
      <alignment horizontal="center" vertical="center"/>
    </xf>
    <xf numFmtId="0" fontId="19" fillId="6" borderId="48" xfId="1" applyFont="1" applyFill="1" applyBorder="1" applyAlignment="1">
      <alignment horizontal="center" vertical="center" wrapText="1"/>
    </xf>
    <xf numFmtId="0" fontId="19" fillId="6" borderId="46" xfId="1" applyFont="1" applyFill="1" applyBorder="1" applyAlignment="1">
      <alignment horizontal="center" vertical="center" wrapText="1"/>
    </xf>
    <xf numFmtId="0" fontId="55" fillId="2" borderId="55" xfId="245" applyFont="1" applyFill="1" applyBorder="1" applyAlignment="1">
      <alignment horizontal="center" vertical="center" wrapText="1"/>
    </xf>
    <xf numFmtId="0" fontId="55" fillId="2" borderId="59" xfId="245" applyFont="1" applyFill="1" applyBorder="1" applyAlignment="1">
      <alignment horizontal="center" vertical="center" wrapText="1"/>
    </xf>
    <xf numFmtId="0" fontId="56" fillId="2" borderId="3" xfId="245" applyFont="1" applyFill="1" applyBorder="1" applyAlignment="1">
      <alignment horizontal="center" vertical="center" wrapText="1"/>
    </xf>
    <xf numFmtId="0" fontId="56" fillId="2" borderId="60" xfId="245" applyFont="1" applyFill="1" applyBorder="1" applyAlignment="1">
      <alignment horizontal="center" vertical="center" wrapText="1"/>
    </xf>
    <xf numFmtId="0" fontId="51" fillId="2" borderId="24" xfId="245" applyFont="1" applyFill="1" applyBorder="1" applyAlignment="1">
      <alignment horizontal="center" vertical="center" wrapText="1"/>
    </xf>
    <xf numFmtId="0" fontId="51" fillId="2" borderId="56" xfId="245" applyFont="1" applyFill="1" applyBorder="1" applyAlignment="1">
      <alignment horizontal="center" vertical="center"/>
    </xf>
    <xf numFmtId="0" fontId="51" fillId="2" borderId="39" xfId="245" applyFont="1" applyFill="1" applyBorder="1" applyAlignment="1">
      <alignment horizontal="center" vertical="center"/>
    </xf>
    <xf numFmtId="0" fontId="51" fillId="2" borderId="59" xfId="245" applyFont="1" applyFill="1" applyBorder="1" applyAlignment="1">
      <alignment horizontal="center" vertical="center"/>
    </xf>
    <xf numFmtId="0" fontId="60" fillId="9" borderId="61" xfId="245" applyFont="1" applyFill="1" applyBorder="1" applyAlignment="1">
      <alignment horizontal="center" vertical="center"/>
    </xf>
    <xf numFmtId="0" fontId="60" fillId="9" borderId="32" xfId="245" applyFont="1" applyFill="1" applyBorder="1" applyAlignment="1">
      <alignment horizontal="center" vertical="center"/>
    </xf>
    <xf numFmtId="0" fontId="55" fillId="2" borderId="53" xfId="245" applyFont="1" applyFill="1" applyBorder="1" applyAlignment="1">
      <alignment horizontal="center" vertical="center" wrapText="1"/>
    </xf>
    <xf numFmtId="0" fontId="55" fillId="2" borderId="58" xfId="245" applyFont="1" applyFill="1" applyBorder="1" applyAlignment="1">
      <alignment horizontal="center" vertical="center" wrapText="1"/>
    </xf>
    <xf numFmtId="0" fontId="56" fillId="2" borderId="52" xfId="245" applyFont="1" applyFill="1" applyBorder="1" applyAlignment="1">
      <alignment horizontal="center" vertical="center" wrapText="1"/>
    </xf>
    <xf numFmtId="0" fontId="56" fillId="2" borderId="57" xfId="245" applyFont="1" applyFill="1" applyBorder="1" applyAlignment="1">
      <alignment horizontal="center" vertical="center" wrapText="1"/>
    </xf>
    <xf numFmtId="0" fontId="56" fillId="2" borderId="53" xfId="245" applyFont="1" applyFill="1" applyBorder="1" applyAlignment="1">
      <alignment horizontal="center" vertical="center" wrapText="1"/>
    </xf>
    <xf numFmtId="0" fontId="56" fillId="2" borderId="58" xfId="245" applyFont="1" applyFill="1" applyBorder="1" applyAlignment="1">
      <alignment horizontal="center" vertical="center" wrapText="1"/>
    </xf>
  </cellXfs>
  <cellStyles count="255">
    <cellStyle name="_x0001_" xfId="3" xr:uid="{00000000-0005-0000-0000-000000000000}"/>
    <cellStyle name="          _x000d__x000a_mouse.drv=lmouse.drv" xfId="4" xr:uid="{00000000-0005-0000-0000-000001000000}"/>
    <cellStyle name="????_??2 " xfId="5" xr:uid="{00000000-0005-0000-0000-000002000000}"/>
    <cellStyle name="??_ ? ?_V100 ??,?? 2.2 PILOT " xfId="6" xr:uid="{00000000-0005-0000-0000-000003000000}"/>
    <cellStyle name="?”´?_REV3 " xfId="7" xr:uid="{00000000-0005-0000-0000-000004000000}"/>
    <cellStyle name="_KT (2)_2_TG-TH_Dcdtoan-bcnckt " xfId="8" xr:uid="{00000000-0005-0000-0000-000005000000}"/>
    <cellStyle name="_KT (2)_4_Dcdtoan-bcnckt " xfId="9" xr:uid="{00000000-0005-0000-0000-000006000000}"/>
    <cellStyle name="_KT (2)_5_Dcdtoan-bcnckt " xfId="10" xr:uid="{00000000-0005-0000-0000-000007000000}"/>
    <cellStyle name="_KT_TG_1_Dcdtoan-bcnckt " xfId="11" xr:uid="{00000000-0005-0000-0000-000008000000}"/>
    <cellStyle name="_KT_TG_2_Dcdtoan-bcnckt " xfId="12" xr:uid="{00000000-0005-0000-0000-000009000000}"/>
    <cellStyle name="_TG-TH_1_Dcdtoan-bcnckt " xfId="13" xr:uid="{00000000-0005-0000-0000-00000A000000}"/>
    <cellStyle name="_TG-TH_2_Dcdtoan-bcnckt " xfId="14" xr:uid="{00000000-0005-0000-0000-00000B000000}"/>
    <cellStyle name="¹éºÐÀ²_      " xfId="15" xr:uid="{00000000-0005-0000-0000-00000C000000}"/>
    <cellStyle name="A¨­￠￢￠O [0]_6-3¡Æⓒ¡Ai¡¤A " xfId="16" xr:uid="{00000000-0005-0000-0000-00000D000000}"/>
    <cellStyle name="A¨­￠￢￠O_6-3¡Æⓒ¡Ai¡¤A " xfId="17" xr:uid="{00000000-0005-0000-0000-00000E000000}"/>
    <cellStyle name="ÅëÈ­ [0]_      " xfId="18" xr:uid="{00000000-0005-0000-0000-00000F000000}"/>
    <cellStyle name="AeE­ [0]_ ¸n A÷_V100 ºI¹I,³≫¼o 2.2 PILOT " xfId="19" xr:uid="{00000000-0005-0000-0000-000010000000}"/>
    <cellStyle name="ÅëÈ­ [0]_¡Ú¾ÈÜ¬ Á¾ÇÕºñ±³ " xfId="20" xr:uid="{00000000-0005-0000-0000-000011000000}"/>
    <cellStyle name="AeE­ [0]_±YCuºn°aA¤COAC " xfId="21" xr:uid="{00000000-0005-0000-0000-000012000000}"/>
    <cellStyle name="ÅëÈ­ [0]_¼­½ÄÃ¼01_ÅõÀÔ°èÈ¹ " xfId="22" xr:uid="{00000000-0005-0000-0000-000013000000}"/>
    <cellStyle name="AeE­ [0]_¼­½AAI¶÷_AoAO°eE¹ " xfId="23" xr:uid="{00000000-0005-0000-0000-000014000000}"/>
    <cellStyle name="ÅëÈ­ [0]_¼­½ÄÀÏ¶÷_ÅõÀÔ°èÈ¹ " xfId="24" xr:uid="{00000000-0005-0000-0000-000015000000}"/>
    <cellStyle name="AeE­ [0]_½A°￡°eE¹ " xfId="25" xr:uid="{00000000-0005-0000-0000-000016000000}"/>
    <cellStyle name="ÅëÈ­ [0]_1.ÆÇ¸Å½ÇÀû " xfId="26" xr:uid="{00000000-0005-0000-0000-000017000000}"/>
    <cellStyle name="AeE­ [0]_1.SUMMARY " xfId="27" xr:uid="{00000000-0005-0000-0000-000018000000}"/>
    <cellStyle name="ÅëÈ­ [0]_1.SUMMARY " xfId="28" xr:uid="{00000000-0005-0000-0000-000019000000}"/>
    <cellStyle name="AeE­ [0]_2.CONCEPT " xfId="29" xr:uid="{00000000-0005-0000-0000-00001A000000}"/>
    <cellStyle name="ÅëÈ­ [0]_2.CONCEPT " xfId="30" xr:uid="{00000000-0005-0000-0000-00001B000000}"/>
    <cellStyle name="AeE­ [0]_3.MSCHEDULE¿μ¹R " xfId="31" xr:uid="{00000000-0005-0000-0000-00001C000000}"/>
    <cellStyle name="ÅëÈ­ [0]_3PJTR°èÈ¹ " xfId="32" xr:uid="{00000000-0005-0000-0000-00001D000000}"/>
    <cellStyle name="AeE­ [0]_4 " xfId="33" xr:uid="{00000000-0005-0000-0000-00001E000000}"/>
    <cellStyle name="ÅëÈ­ [0]_4 " xfId="34" xr:uid="{00000000-0005-0000-0000-00001F000000}"/>
    <cellStyle name="AeE­ [0]_6-3°æAi·A " xfId="35" xr:uid="{00000000-0005-0000-0000-000020000000}"/>
    <cellStyle name="ÅëÈ­ [0]_6-3°æÀï·Â " xfId="36" xr:uid="{00000000-0005-0000-0000-000021000000}"/>
    <cellStyle name="AeE­ [0]_7.MASTER SCHEDULE " xfId="37" xr:uid="{00000000-0005-0000-0000-000022000000}"/>
    <cellStyle name="ÅëÈ­ [0]_7.MASTER SCHEDULE " xfId="38" xr:uid="{00000000-0005-0000-0000-000023000000}"/>
    <cellStyle name="AeE­ [0]_AI¿ø°eE¹ " xfId="39" xr:uid="{00000000-0005-0000-0000-000024000000}"/>
    <cellStyle name="ÅëÈ­ [0]_ÀÎ¿ø°èÈ¹ " xfId="40" xr:uid="{00000000-0005-0000-0000-000025000000}"/>
    <cellStyle name="AeE­ [0]_AOA¾AIA¤ " xfId="41" xr:uid="{00000000-0005-0000-0000-000026000000}"/>
    <cellStyle name="ÅëÈ­ [0]_ÃÖÁ¾ÀÏÁ¤ " xfId="42" xr:uid="{00000000-0005-0000-0000-000027000000}"/>
    <cellStyle name="AeE­ [0]_INQUIRY ¿μ¾÷AßAø " xfId="43" xr:uid="{00000000-0005-0000-0000-000028000000}"/>
    <cellStyle name="ÅëÈ­ [0]_MKN-M1.1 " xfId="44" xr:uid="{00000000-0005-0000-0000-000029000000}"/>
    <cellStyle name="AeE­ [0]_ºÐ·u±a01_AoAO°eE¹ " xfId="45" xr:uid="{00000000-0005-0000-0000-00002A000000}"/>
    <cellStyle name="ÅëÈ­ [0]_ºÐ·ù±â01_ÅõÀÔ°èÈ¹ " xfId="46" xr:uid="{00000000-0005-0000-0000-00002B000000}"/>
    <cellStyle name="AeE­ [0]_ºÐ·u±a02_AoAO°eE¹ " xfId="47" xr:uid="{00000000-0005-0000-0000-00002C000000}"/>
    <cellStyle name="ÅëÈ­ [0]_ºÐ·ù±â02_ÅõÀÔ°èÈ¹ " xfId="48" xr:uid="{00000000-0005-0000-0000-00002D000000}"/>
    <cellStyle name="AeE­ [0]_ºÐ·u±a03_AoAO°eE¹ " xfId="49" xr:uid="{00000000-0005-0000-0000-00002E000000}"/>
    <cellStyle name="ÅëÈ­ [0]_ºÐ·ù±â03_ÅõÀÔ°èÈ¹ " xfId="50" xr:uid="{00000000-0005-0000-0000-00002F000000}"/>
    <cellStyle name="AeE­ [0]_ºÐ·u±aAØ_AoAO°eE¹ " xfId="51" xr:uid="{00000000-0005-0000-0000-000030000000}"/>
    <cellStyle name="ÅëÈ­ [0]_ºÐ·ù±âÁØ_ÅõÀÔ°èÈ¹ " xfId="52" xr:uid="{00000000-0005-0000-0000-000031000000}"/>
    <cellStyle name="AeE­ [0]_ºÐ·u±aE￡_AoAO°eE¹ " xfId="53" xr:uid="{00000000-0005-0000-0000-000032000000}"/>
    <cellStyle name="ÅëÈ­ [0]_ºÐ·ù±âÈ£_ÅõÀÔ°èÈ¹ " xfId="54" xr:uid="{00000000-0005-0000-0000-000033000000}"/>
    <cellStyle name="AeE­ [0]_RR1¾E " xfId="55" xr:uid="{00000000-0005-0000-0000-000034000000}"/>
    <cellStyle name="ÅëÈ­ [0]_SAMPLE " xfId="56" xr:uid="{00000000-0005-0000-0000-000035000000}"/>
    <cellStyle name="AeE­ [0]_Sheet1 (2)_1.SUMMARY " xfId="57" xr:uid="{00000000-0005-0000-0000-000036000000}"/>
    <cellStyle name="ÅëÈ­ [0]_Sheet1 (2)_1.SUMMARY " xfId="58" xr:uid="{00000000-0005-0000-0000-000037000000}"/>
    <cellStyle name="AeE­ [0]_Sheet1_XD AOA¾AIA¤ " xfId="59" xr:uid="{00000000-0005-0000-0000-000038000000}"/>
    <cellStyle name="ÅëÈ­ [0]_Sheet1_XD ÃÖÁ¾ÀÏÁ¤ " xfId="60" xr:uid="{00000000-0005-0000-0000-000039000000}"/>
    <cellStyle name="AeE­ [0]_SMG-CKD-d1.1 " xfId="61" xr:uid="{00000000-0005-0000-0000-00003A000000}"/>
    <cellStyle name="ÅëÈ­ [0]_SMG-CKD-d1.1 " xfId="62" xr:uid="{00000000-0005-0000-0000-00003B000000}"/>
    <cellStyle name="AeE­ [0]_T-100 ³≫¼o 4DR NB PHASE I " xfId="63" xr:uid="{00000000-0005-0000-0000-00003C000000}"/>
    <cellStyle name="ÅëÈ­_      " xfId="64" xr:uid="{00000000-0005-0000-0000-00003D000000}"/>
    <cellStyle name="AeE­_ ¸n A÷_V100 ºI¹I,³≫¼o 2.2 PILOT " xfId="65" xr:uid="{00000000-0005-0000-0000-00003E000000}"/>
    <cellStyle name="ÅëÈ­_¡Ú¾ÈÜ¬ Á¾ÇÕºñ±³ " xfId="66" xr:uid="{00000000-0005-0000-0000-00003F000000}"/>
    <cellStyle name="AeE­_±YCuºn°aA¤COAC " xfId="67" xr:uid="{00000000-0005-0000-0000-000040000000}"/>
    <cellStyle name="ÅëÈ­_¼­½ÄÃ¼01_ÅõÀÔ°èÈ¹ " xfId="68" xr:uid="{00000000-0005-0000-0000-000041000000}"/>
    <cellStyle name="AeE­_¼­½AAI¶÷_AoAO°eE¹ " xfId="69" xr:uid="{00000000-0005-0000-0000-000042000000}"/>
    <cellStyle name="ÅëÈ­_¼­½ÄÀÏ¶÷_ÅõÀÔ°èÈ¹ " xfId="70" xr:uid="{00000000-0005-0000-0000-000043000000}"/>
    <cellStyle name="AeE­_½A°￡°eE¹ " xfId="71" xr:uid="{00000000-0005-0000-0000-000044000000}"/>
    <cellStyle name="ÅëÈ­_1.ÆÇ¸Å½ÇÀû " xfId="72" xr:uid="{00000000-0005-0000-0000-000045000000}"/>
    <cellStyle name="AeE­_1.SUMMARY " xfId="73" xr:uid="{00000000-0005-0000-0000-000046000000}"/>
    <cellStyle name="ÅëÈ­_1.SUMMARY " xfId="74" xr:uid="{00000000-0005-0000-0000-000047000000}"/>
    <cellStyle name="AeE­_2.CONCEPT " xfId="75" xr:uid="{00000000-0005-0000-0000-000048000000}"/>
    <cellStyle name="ÅëÈ­_2.CONCEPT " xfId="76" xr:uid="{00000000-0005-0000-0000-000049000000}"/>
    <cellStyle name="AeE­_3.MSCHEDULE¿μ¹R " xfId="77" xr:uid="{00000000-0005-0000-0000-00004A000000}"/>
    <cellStyle name="ÅëÈ­_3PJTR°èÈ¹ " xfId="78" xr:uid="{00000000-0005-0000-0000-00004B000000}"/>
    <cellStyle name="AeE­_4 " xfId="79" xr:uid="{00000000-0005-0000-0000-00004C000000}"/>
    <cellStyle name="ÅëÈ­_4 " xfId="80" xr:uid="{00000000-0005-0000-0000-00004D000000}"/>
    <cellStyle name="AeE­_6-3°æAi·A " xfId="81" xr:uid="{00000000-0005-0000-0000-00004E000000}"/>
    <cellStyle name="ÅëÈ­_6-3°æÀï·Â " xfId="82" xr:uid="{00000000-0005-0000-0000-00004F000000}"/>
    <cellStyle name="AeE­_7.MASTER SCHEDULE " xfId="83" xr:uid="{00000000-0005-0000-0000-000050000000}"/>
    <cellStyle name="ÅëÈ­_7.MASTER SCHEDULE " xfId="84" xr:uid="{00000000-0005-0000-0000-000051000000}"/>
    <cellStyle name="AeE­_AI¿ø°eE¹ " xfId="85" xr:uid="{00000000-0005-0000-0000-000052000000}"/>
    <cellStyle name="ÅëÈ­_ÀÎ¿ø°èÈ¹ " xfId="86" xr:uid="{00000000-0005-0000-0000-000053000000}"/>
    <cellStyle name="AeE­_AOA¾AIA¤ " xfId="87" xr:uid="{00000000-0005-0000-0000-000054000000}"/>
    <cellStyle name="ÅëÈ­_ÃÖÁ¾ÀÏÁ¤ " xfId="88" xr:uid="{00000000-0005-0000-0000-000055000000}"/>
    <cellStyle name="AeE­_INQUIRY ¿μ¾÷AßAø " xfId="89" xr:uid="{00000000-0005-0000-0000-000056000000}"/>
    <cellStyle name="ÅëÈ­_MKN-M1.1 " xfId="90" xr:uid="{00000000-0005-0000-0000-000057000000}"/>
    <cellStyle name="AeE­_ºÐ·u±a01_AoAO°eE¹ " xfId="91" xr:uid="{00000000-0005-0000-0000-000058000000}"/>
    <cellStyle name="ÅëÈ­_ºÐ·ù±â01_ÅõÀÔ°èÈ¹ " xfId="92" xr:uid="{00000000-0005-0000-0000-000059000000}"/>
    <cellStyle name="AeE­_ºÐ·u±a02_AoAO°eE¹ " xfId="93" xr:uid="{00000000-0005-0000-0000-00005A000000}"/>
    <cellStyle name="ÅëÈ­_ºÐ·ù±â02_ÅõÀÔ°èÈ¹ " xfId="94" xr:uid="{00000000-0005-0000-0000-00005B000000}"/>
    <cellStyle name="AeE­_ºÐ·u±a03_AoAO°eE¹ " xfId="95" xr:uid="{00000000-0005-0000-0000-00005C000000}"/>
    <cellStyle name="ÅëÈ­_ºÐ·ù±â03_ÅõÀÔ°èÈ¹ " xfId="96" xr:uid="{00000000-0005-0000-0000-00005D000000}"/>
    <cellStyle name="AeE­_ºÐ·u±aAØ_AoAO°eE¹ " xfId="97" xr:uid="{00000000-0005-0000-0000-00005E000000}"/>
    <cellStyle name="ÅëÈ­_ºÐ·ù±âÁØ_ÅõÀÔ°èÈ¹ " xfId="98" xr:uid="{00000000-0005-0000-0000-00005F000000}"/>
    <cellStyle name="AeE­_ºÐ·u±aE￡_AoAO°eE¹ " xfId="99" xr:uid="{00000000-0005-0000-0000-000060000000}"/>
    <cellStyle name="ÅëÈ­_ºÐ·ù±âÈ£_ÅõÀÔ°èÈ¹ " xfId="100" xr:uid="{00000000-0005-0000-0000-000061000000}"/>
    <cellStyle name="AeE­_RR1¾E " xfId="101" xr:uid="{00000000-0005-0000-0000-000062000000}"/>
    <cellStyle name="ÅëÈ­_SAMPLE " xfId="102" xr:uid="{00000000-0005-0000-0000-000063000000}"/>
    <cellStyle name="AeE­_Sheet1 (2)_1.SUMMARY " xfId="103" xr:uid="{00000000-0005-0000-0000-000064000000}"/>
    <cellStyle name="ÅëÈ­_Sheet1 (2)_1.SUMMARY " xfId="104" xr:uid="{00000000-0005-0000-0000-000065000000}"/>
    <cellStyle name="AeE­_Sheet1_XD AOA¾AIA¤ " xfId="105" xr:uid="{00000000-0005-0000-0000-000066000000}"/>
    <cellStyle name="ÅëÈ­_Sheet1_XD ÃÖÁ¾ÀÏÁ¤ " xfId="106" xr:uid="{00000000-0005-0000-0000-000067000000}"/>
    <cellStyle name="AeE­_SMG-CKD-d1.1 " xfId="107" xr:uid="{00000000-0005-0000-0000-000068000000}"/>
    <cellStyle name="ÅëÈ­_SMG-CKD-d1.1 " xfId="108" xr:uid="{00000000-0005-0000-0000-000069000000}"/>
    <cellStyle name="AeE­_T-100 ³≫¼o 4DR NB PHASE I " xfId="109" xr:uid="{00000000-0005-0000-0000-00006A000000}"/>
    <cellStyle name="AeE¡ⓒ [0]_6-3¡Æⓒ¡Ai¡¤A " xfId="110" xr:uid="{00000000-0005-0000-0000-00006B000000}"/>
    <cellStyle name="AeE¡ⓒ_6-3¡Æⓒ¡Ai¡¤A " xfId="111" xr:uid="{00000000-0005-0000-0000-00006C000000}"/>
    <cellStyle name="ÄÞ¸¶ [0]_      " xfId="112" xr:uid="{00000000-0005-0000-0000-00006D000000}"/>
    <cellStyle name="AÞ¸¶ [0]_ ¸n A÷_V100 ºI¹I,³≫¼o 2.2 PILOT " xfId="113" xr:uid="{00000000-0005-0000-0000-00006E000000}"/>
    <cellStyle name="ÄÞ¸¶ [0]_¡Ú¾ÈÜ¬ Á¾ÇÕºñ±³ " xfId="114" xr:uid="{00000000-0005-0000-0000-00006F000000}"/>
    <cellStyle name="AÞ¸¶ [0]_±YCuºn°aA¤COAC " xfId="115" xr:uid="{00000000-0005-0000-0000-000070000000}"/>
    <cellStyle name="ÄÞ¸¶ [0]_1.SUMMARY " xfId="116" xr:uid="{00000000-0005-0000-0000-000071000000}"/>
    <cellStyle name="AÞ¸¶ [0]_2.CONCEPT " xfId="117" xr:uid="{00000000-0005-0000-0000-000072000000}"/>
    <cellStyle name="ÄÞ¸¶ [0]_2.CONCEPT " xfId="118" xr:uid="{00000000-0005-0000-0000-000073000000}"/>
    <cellStyle name="AÞ¸¶ [0]_3.MSCHEDULE¿μ¹R " xfId="119" xr:uid="{00000000-0005-0000-0000-000074000000}"/>
    <cellStyle name="ÄÞ¸¶ [0]_3PJTR°èÈ¹ " xfId="120" xr:uid="{00000000-0005-0000-0000-000075000000}"/>
    <cellStyle name="AÞ¸¶ [0]_4 " xfId="121" xr:uid="{00000000-0005-0000-0000-000076000000}"/>
    <cellStyle name="ÄÞ¸¶ [0]_4 " xfId="122" xr:uid="{00000000-0005-0000-0000-000077000000}"/>
    <cellStyle name="AÞ¸¶ [0]_6-3°æAi·A " xfId="123" xr:uid="{00000000-0005-0000-0000-000078000000}"/>
    <cellStyle name="ÄÞ¸¶ [0]_6-3°æÀï·Â " xfId="124" xr:uid="{00000000-0005-0000-0000-000079000000}"/>
    <cellStyle name="AÞ¸¶ [0]_7.MASTER SCHEDULE " xfId="125" xr:uid="{00000000-0005-0000-0000-00007A000000}"/>
    <cellStyle name="ÄÞ¸¶ [0]_7.MASTER SCHEDULE " xfId="126" xr:uid="{00000000-0005-0000-0000-00007B000000}"/>
    <cellStyle name="AÞ¸¶ [0]_AI¿ø°eE¹ " xfId="127" xr:uid="{00000000-0005-0000-0000-00007C000000}"/>
    <cellStyle name="ÄÞ¸¶ [0]_ÀÎ¿ø°èÈ¹ " xfId="128" xr:uid="{00000000-0005-0000-0000-00007D000000}"/>
    <cellStyle name="AÞ¸¶ [0]_AOA¾AIA¤ " xfId="129" xr:uid="{00000000-0005-0000-0000-00007E000000}"/>
    <cellStyle name="ÄÞ¸¶ [0]_ÃÖÁ¾ÀÏÁ¤ " xfId="130" xr:uid="{00000000-0005-0000-0000-00007F000000}"/>
    <cellStyle name="AÞ¸¶ [0]_INQUIRY ¿?¾÷AßAø " xfId="131" xr:uid="{00000000-0005-0000-0000-000080000000}"/>
    <cellStyle name="ÄÞ¸¶ [0]_INQUIRY ¿µ¾÷ÃßÁø " xfId="132" xr:uid="{00000000-0005-0000-0000-000081000000}"/>
    <cellStyle name="AÞ¸¶ [0]_INQUIRY ¿μ¾÷AßAø " xfId="133" xr:uid="{00000000-0005-0000-0000-000082000000}"/>
    <cellStyle name="ÄÞ¸¶ [0]_MKN-M1.1 " xfId="134" xr:uid="{00000000-0005-0000-0000-000083000000}"/>
    <cellStyle name="AÞ¸¶ [0]_SAMPLE " xfId="135" xr:uid="{00000000-0005-0000-0000-000084000000}"/>
    <cellStyle name="ÄÞ¸¶ [0]_SAMPLE " xfId="136" xr:uid="{00000000-0005-0000-0000-000085000000}"/>
    <cellStyle name="AÞ¸¶ [0]_Sheet1 (2)_1.SUMMARY " xfId="137" xr:uid="{00000000-0005-0000-0000-000086000000}"/>
    <cellStyle name="ÄÞ¸¶ [0]_Sheet1 (2)_1.SUMMARY " xfId="138" xr:uid="{00000000-0005-0000-0000-000087000000}"/>
    <cellStyle name="AÞ¸¶ [0]_Sheet1_XD AOA¾AIA¤ " xfId="139" xr:uid="{00000000-0005-0000-0000-000088000000}"/>
    <cellStyle name="ÄÞ¸¶ [0]_Sheet1_XD ÃÖÁ¾ÀÏÁ¤ " xfId="140" xr:uid="{00000000-0005-0000-0000-000089000000}"/>
    <cellStyle name="AÞ¸¶ [0]_SMG-CKD-d1.1 " xfId="141" xr:uid="{00000000-0005-0000-0000-00008A000000}"/>
    <cellStyle name="ÄÞ¸¶ [0]_SMG-CKD-d1.1 " xfId="142" xr:uid="{00000000-0005-0000-0000-00008B000000}"/>
    <cellStyle name="AÞ¸¶ [0]_T-100 ³≫¼o 4DR NB PHASE I " xfId="143" xr:uid="{00000000-0005-0000-0000-00008C000000}"/>
    <cellStyle name="ÄÞ¸¶_      " xfId="144" xr:uid="{00000000-0005-0000-0000-00008D000000}"/>
    <cellStyle name="AÞ¸¶_¡U¾EU￢ A¾COºn±³ " xfId="145" xr:uid="{00000000-0005-0000-0000-00008E000000}"/>
    <cellStyle name="ÄÞ¸¶_¡Ú¾ÈÜ¬ Á¾ÇÕºñ±³ " xfId="146" xr:uid="{00000000-0005-0000-0000-00008F000000}"/>
    <cellStyle name="AÞ¸¶_±YCuºn°aA¤COAC " xfId="147" xr:uid="{00000000-0005-0000-0000-000090000000}"/>
    <cellStyle name="ÄÞ¸¶_1.SUMMARY " xfId="148" xr:uid="{00000000-0005-0000-0000-000091000000}"/>
    <cellStyle name="AÞ¸¶_2.CONCEPT " xfId="149" xr:uid="{00000000-0005-0000-0000-000092000000}"/>
    <cellStyle name="ÄÞ¸¶_2.CONCEPT " xfId="150" xr:uid="{00000000-0005-0000-0000-000093000000}"/>
    <cellStyle name="AÞ¸¶_3.MSCHEDULE¿μ¹R " xfId="151" xr:uid="{00000000-0005-0000-0000-000094000000}"/>
    <cellStyle name="ÄÞ¸¶_3PJTR°èÈ¹ " xfId="152" xr:uid="{00000000-0005-0000-0000-000095000000}"/>
    <cellStyle name="AÞ¸¶_4 " xfId="153" xr:uid="{00000000-0005-0000-0000-000096000000}"/>
    <cellStyle name="ÄÞ¸¶_4 " xfId="154" xr:uid="{00000000-0005-0000-0000-000097000000}"/>
    <cellStyle name="AÞ¸¶_6-3°æAi·A " xfId="155" xr:uid="{00000000-0005-0000-0000-000098000000}"/>
    <cellStyle name="ÄÞ¸¶_6-3°æÀï·Â " xfId="156" xr:uid="{00000000-0005-0000-0000-000099000000}"/>
    <cellStyle name="AÞ¸¶_7.MASTER SCHEDULE " xfId="157" xr:uid="{00000000-0005-0000-0000-00009A000000}"/>
    <cellStyle name="ÄÞ¸¶_7.MASTER SCHEDULE " xfId="158" xr:uid="{00000000-0005-0000-0000-00009B000000}"/>
    <cellStyle name="AÞ¸¶_AI¿ø°eE¹ " xfId="159" xr:uid="{00000000-0005-0000-0000-00009C000000}"/>
    <cellStyle name="ÄÞ¸¶_ÀÎ¿ø°èÈ¹ " xfId="160" xr:uid="{00000000-0005-0000-0000-00009D000000}"/>
    <cellStyle name="AÞ¸¶_AOA¾AIA¤ " xfId="161" xr:uid="{00000000-0005-0000-0000-00009E000000}"/>
    <cellStyle name="ÄÞ¸¶_ÃÖÁ¾ÀÏÁ¤ " xfId="162" xr:uid="{00000000-0005-0000-0000-00009F000000}"/>
    <cellStyle name="AÞ¸¶_INQUIRY ¿?¾÷AßAø " xfId="163" xr:uid="{00000000-0005-0000-0000-0000A0000000}"/>
    <cellStyle name="ÄÞ¸¶_INQUIRY ¿µ¾÷ÃßÁø " xfId="164" xr:uid="{00000000-0005-0000-0000-0000A1000000}"/>
    <cellStyle name="AÞ¸¶_INQUIRY ¿μ¾÷AßAø " xfId="165" xr:uid="{00000000-0005-0000-0000-0000A2000000}"/>
    <cellStyle name="ÄÞ¸¶_MKN-M1.1 " xfId="166" xr:uid="{00000000-0005-0000-0000-0000A3000000}"/>
    <cellStyle name="AÞ¸¶_SAMPLE " xfId="167" xr:uid="{00000000-0005-0000-0000-0000A4000000}"/>
    <cellStyle name="ÄÞ¸¶_SAMPLE " xfId="168" xr:uid="{00000000-0005-0000-0000-0000A5000000}"/>
    <cellStyle name="AÞ¸¶_Sheet1 (2)_1.SUMMARY " xfId="169" xr:uid="{00000000-0005-0000-0000-0000A6000000}"/>
    <cellStyle name="ÄÞ¸¶_Sheet1 (2)_1.SUMMARY " xfId="170" xr:uid="{00000000-0005-0000-0000-0000A7000000}"/>
    <cellStyle name="AÞ¸¶_Sheet1_XD AOA¾AIA¤ " xfId="171" xr:uid="{00000000-0005-0000-0000-0000A8000000}"/>
    <cellStyle name="ÄÞ¸¶_Sheet1_XD ÃÖÁ¾ÀÏÁ¤ " xfId="172" xr:uid="{00000000-0005-0000-0000-0000A9000000}"/>
    <cellStyle name="AÞ¸¶_SMG-CKD-d1.1 " xfId="173" xr:uid="{00000000-0005-0000-0000-0000AA000000}"/>
    <cellStyle name="ÄÞ¸¶_SMG-CKD-d1.1 " xfId="174" xr:uid="{00000000-0005-0000-0000-0000AB000000}"/>
    <cellStyle name="AÞ¸¶_T-100 ³≫¼o 4DR NB PHASE I " xfId="175" xr:uid="{00000000-0005-0000-0000-0000AC000000}"/>
    <cellStyle name="C?AØ_¿?¾÷CoE² " xfId="176" xr:uid="{00000000-0005-0000-0000-0000AD000000}"/>
    <cellStyle name="C¡IA¨ª_6-3¡Æⓒ¡Ai¡¤A " xfId="177" xr:uid="{00000000-0005-0000-0000-0000AE000000}"/>
    <cellStyle name="Ç¥ÁØ_      " xfId="178" xr:uid="{00000000-0005-0000-0000-0000AF000000}"/>
    <cellStyle name="C￥AØ_(2)_°øAa°³¼± " xfId="179" xr:uid="{00000000-0005-0000-0000-0000B0000000}"/>
    <cellStyle name="Ç¥ÁØ_¡ßFO ÅõÀÚºñºñ±³ " xfId="180" xr:uid="{00000000-0005-0000-0000-0000B1000000}"/>
    <cellStyle name="C￥AØ_≫c¾÷ºIº° AN°e " xfId="181" xr:uid="{00000000-0005-0000-0000-0000B2000000}"/>
    <cellStyle name="Ç¥ÁØ_°¡¼Ö¸°ÀÏÁ¤_µðÁ©ÀÏÁ¤ " xfId="182" xr:uid="{00000000-0005-0000-0000-0000B3000000}"/>
    <cellStyle name="C￥AØ_°¡¼O¸°AIA¤_μðAⓒAIA¤ " xfId="183" xr:uid="{00000000-0005-0000-0000-0000B4000000}"/>
    <cellStyle name="Ç¥ÁØ_°³¹ßÀÏÁ¤ " xfId="184" xr:uid="{00000000-0005-0000-0000-0000B5000000}"/>
    <cellStyle name="C￥AØ_°³¹ßAIA¤  (2)_°³¹ßAIA¤ " xfId="185" xr:uid="{00000000-0005-0000-0000-0000B6000000}"/>
    <cellStyle name="Ç¥ÁØ_°³¹ßÀÏÁ¤  (2)_°³¹ßÀÏÁ¤ " xfId="186" xr:uid="{00000000-0005-0000-0000-0000B7000000}"/>
    <cellStyle name="C￥AØ_0N-HANDLING " xfId="187" xr:uid="{00000000-0005-0000-0000-0000B8000000}"/>
    <cellStyle name="Ç¥ÁØ_0N-HANDLING " xfId="188" xr:uid="{00000000-0005-0000-0000-0000B9000000}"/>
    <cellStyle name="C￥AØ_1.SUMMARY " xfId="189" xr:uid="{00000000-0005-0000-0000-0000BA000000}"/>
    <cellStyle name="Ç¥ÁØ_1.SUMMARY " xfId="190" xr:uid="{00000000-0005-0000-0000-0000BB000000}"/>
    <cellStyle name="C￥AØ_3.MSCHEDULE¿μ¹R " xfId="191" xr:uid="{00000000-0005-0000-0000-0000BC000000}"/>
    <cellStyle name="Ç¥ÁØ_3PJTR°èÈ¹ " xfId="192" xr:uid="{00000000-0005-0000-0000-0000BD000000}"/>
    <cellStyle name="C￥AØ_4 " xfId="193" xr:uid="{00000000-0005-0000-0000-0000BE000000}"/>
    <cellStyle name="Ç¥ÁØ_4 " xfId="194" xr:uid="{00000000-0005-0000-0000-0000BF000000}"/>
    <cellStyle name="C￥AØ_5-1±¤°i " xfId="195" xr:uid="{00000000-0005-0000-0000-0000C0000000}"/>
    <cellStyle name="Ç¥ÁØ_5-1±¤°í " xfId="196" xr:uid="{00000000-0005-0000-0000-0000C1000000}"/>
    <cellStyle name="C￥AØ_7.MASTER SCHEDULE " xfId="197" xr:uid="{00000000-0005-0000-0000-0000C2000000}"/>
    <cellStyle name="Ç¥ÁØ_7.MASTER SCHEDULE " xfId="198" xr:uid="{00000000-0005-0000-0000-0000C3000000}"/>
    <cellStyle name="C￥AØ_96AI¿ø°e2 " xfId="199" xr:uid="{00000000-0005-0000-0000-0000C4000000}"/>
    <cellStyle name="Ç¥ÁØ_96ÀÎ¿ø°è2 " xfId="200" xr:uid="{00000000-0005-0000-0000-0000C5000000}"/>
    <cellStyle name="C￥AØ_96AI¿ø°O 3 " xfId="201" xr:uid="{00000000-0005-0000-0000-0000C6000000}"/>
    <cellStyle name="Ç¥ÁØ_96ÀÎ¿ø°Ô 3 " xfId="202" xr:uid="{00000000-0005-0000-0000-0000C7000000}"/>
    <cellStyle name="C￥AØ_A·ºI2 " xfId="203" xr:uid="{00000000-0005-0000-0000-0000C8000000}"/>
    <cellStyle name="Ç¥ÁØ_Ã·ºÎ2 " xfId="204" xr:uid="{00000000-0005-0000-0000-0000C9000000}"/>
    <cellStyle name="C￥AØ_AOA¾AIA¤ " xfId="205" xr:uid="{00000000-0005-0000-0000-0000CA000000}"/>
    <cellStyle name="Ç¥ÁØ_ÃÖÁ¾ÀÏÁ¤ " xfId="206" xr:uid="{00000000-0005-0000-0000-0000CB000000}"/>
    <cellStyle name="C￥AØ_AoAUºn(ºI¼­º°,°eA¤º°) " xfId="207" xr:uid="{00000000-0005-0000-0000-0000CC000000}"/>
    <cellStyle name="Ç¥ÁØ_ÅõÀÚºñ(ºÎ¼­º°,°èÁ¤º°) " xfId="208" xr:uid="{00000000-0005-0000-0000-0000CD000000}"/>
    <cellStyle name="C￥AØ_Aß±a≫y≫e°eE¹ " xfId="209" xr:uid="{00000000-0005-0000-0000-0000CE000000}"/>
    <cellStyle name="Ç¥ÁØ_Áý°èÇ¥(2¿ù) " xfId="210" xr:uid="{00000000-0005-0000-0000-0000CF000000}"/>
    <cellStyle name="C￥AØ_CoAo¹yAI °A¾×¿ⓒ½A " xfId="211" xr:uid="{00000000-0005-0000-0000-0000D0000000}"/>
    <cellStyle name="Ç¥ÁØ_ÇùÁ¶Àü_ÅõÀÔ°èÈ¹ " xfId="212" xr:uid="{00000000-0005-0000-0000-0000D1000000}"/>
    <cellStyle name="C￥AØ_lx-taxi " xfId="213" xr:uid="{00000000-0005-0000-0000-0000D2000000}"/>
    <cellStyle name="Ç¥ÁØ_lx-taxi " xfId="214" xr:uid="{00000000-0005-0000-0000-0000D3000000}"/>
    <cellStyle name="C￥AØ_MKN-M1.1 " xfId="215" xr:uid="{00000000-0005-0000-0000-0000D4000000}"/>
    <cellStyle name="Ç¥ÁØ_MKN-M1.1 " xfId="216" xr:uid="{00000000-0005-0000-0000-0000D5000000}"/>
    <cellStyle name="C￥AØ_RDTR99ML " xfId="217" xr:uid="{00000000-0005-0000-0000-0000D6000000}"/>
    <cellStyle name="Ç¥ÁØ_RDTR99ML " xfId="218" xr:uid="{00000000-0005-0000-0000-0000D7000000}"/>
    <cellStyle name="C￥AØ_RR1¾E " xfId="219" xr:uid="{00000000-0005-0000-0000-0000D8000000}"/>
    <cellStyle name="Ç¥ÁØ_Sheet1_0N-HANDLING " xfId="220" xr:uid="{00000000-0005-0000-0000-0000D9000000}"/>
    <cellStyle name="C￥AØ_Sheet1_Ay°eC￥(2¿u) " xfId="221" xr:uid="{00000000-0005-0000-0000-0000DA000000}"/>
    <cellStyle name="Ç¥ÁØ_Sheet1_Áý°èÇ¥(2¿ù) " xfId="222" xr:uid="{00000000-0005-0000-0000-0000DB000000}"/>
    <cellStyle name="C￥AØ_SMG-CKD-d1.1 " xfId="223" xr:uid="{00000000-0005-0000-0000-0000DC000000}"/>
    <cellStyle name="Ç¥ÁØ_SMG-CKD-d1.1 " xfId="224" xr:uid="{00000000-0005-0000-0000-0000DD000000}"/>
    <cellStyle name="C￥AØ_T-100 ³≫¼o 4DR NB PHASE I " xfId="225" xr:uid="{00000000-0005-0000-0000-0000DE000000}"/>
    <cellStyle name="Ç¥ÁØ_WIPER " xfId="226" xr:uid="{00000000-0005-0000-0000-0000DF000000}"/>
    <cellStyle name="C￥AØ_XD AOA¾AIA¤ " xfId="227" xr:uid="{00000000-0005-0000-0000-0000E0000000}"/>
    <cellStyle name="Ç¥ÁØ_XD ÃÖÁ¾ÀÏÁ¤ " xfId="228" xr:uid="{00000000-0005-0000-0000-0000E1000000}"/>
    <cellStyle name="C￥AØ_μðAⓒAIA¤ " xfId="229" xr:uid="{00000000-0005-0000-0000-0000E2000000}"/>
    <cellStyle name="Comma [0] 2" xfId="247" xr:uid="{00000000-0005-0000-0000-0000E3000000}"/>
    <cellStyle name="Comma 2" xfId="249" xr:uid="{00000000-0005-0000-0000-0000E4000000}"/>
    <cellStyle name="Header1" xfId="250" xr:uid="{00000000-0005-0000-0000-0000E5000000}"/>
    <cellStyle name="Header2" xfId="251" xr:uid="{00000000-0005-0000-0000-0000E6000000}"/>
    <cellStyle name="Milliers [0]_      " xfId="230" xr:uid="{00000000-0005-0000-0000-0000E7000000}"/>
    <cellStyle name="Milliers_      " xfId="231" xr:uid="{00000000-0005-0000-0000-0000E8000000}"/>
    <cellStyle name="Mon?aire [0]_      " xfId="232" xr:uid="{00000000-0005-0000-0000-0000E9000000}"/>
    <cellStyle name="Mon?aire_      " xfId="233" xr:uid="{00000000-0005-0000-0000-0000EA000000}"/>
    <cellStyle name="Normal" xfId="0" builtinId="0"/>
    <cellStyle name="Normal 2" xfId="2" xr:uid="{00000000-0005-0000-0000-0000EC000000}"/>
    <cellStyle name="Normal 2 2" xfId="246" xr:uid="{00000000-0005-0000-0000-0000ED000000}"/>
    <cellStyle name="Normal 3" xfId="248" xr:uid="{00000000-0005-0000-0000-0000EE000000}"/>
    <cellStyle name="Normal_Armature_07" xfId="1" xr:uid="{00000000-0005-0000-0000-0000EF000000}"/>
    <cellStyle name="밍? [0]_엄넷?? " xfId="234" xr:uid="{00000000-0005-0000-0000-0000F0000000}"/>
    <cellStyle name="밍?_엄넷?? " xfId="235" xr:uid="{00000000-0005-0000-0000-0000F1000000}"/>
    <cellStyle name="뷭?_BOOKSHIP" xfId="252" xr:uid="{00000000-0005-0000-0000-0000F2000000}"/>
    <cellStyle name="뷰A? [0]_엄넷?? " xfId="236" xr:uid="{00000000-0005-0000-0000-0000F3000000}"/>
    <cellStyle name="뷰A?_엄넷?? " xfId="237" xr:uid="{00000000-0005-0000-0000-0000F4000000}"/>
    <cellStyle name="쉼표 [0] 2" xfId="253" xr:uid="{00000000-0005-0000-0000-0000F5000000}"/>
    <cellStyle name="콤마 [0]_          " xfId="238" xr:uid="{00000000-0005-0000-0000-0000F6000000}"/>
    <cellStyle name="콤마_          " xfId="239" xr:uid="{00000000-0005-0000-0000-0000F7000000}"/>
    <cellStyle name="표준_05월 자재발주서-060418" xfId="254" xr:uid="{00000000-0005-0000-0000-0000F8000000}"/>
    <cellStyle name="표준_생산 투입 재료비" xfId="245" xr:uid="{00000000-0005-0000-0000-0000F9000000}"/>
    <cellStyle name="퓭닉_ㅶA??絡 " xfId="240" xr:uid="{00000000-0005-0000-0000-0000FA000000}"/>
    <cellStyle name="桁区切り [0.00]_††††† " xfId="241" xr:uid="{00000000-0005-0000-0000-0000FB000000}"/>
    <cellStyle name="桁区切り_††††† " xfId="242" xr:uid="{00000000-0005-0000-0000-0000FC000000}"/>
    <cellStyle name="通貨 [0.00]_††††† " xfId="243" xr:uid="{00000000-0005-0000-0000-0000FD000000}"/>
    <cellStyle name="通貨_††††† " xfId="244" xr:uid="{00000000-0005-0000-0000-0000F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285750</xdr:colOff>
      <xdr:row>1</xdr:row>
      <xdr:rowOff>152400</xdr:rowOff>
    </xdr:from>
    <xdr:to>
      <xdr:col>34</xdr:col>
      <xdr:colOff>1495426</xdr:colOff>
      <xdr:row>5</xdr:row>
      <xdr:rowOff>133350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3025" y="352425"/>
          <a:ext cx="615315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695325</xdr:colOff>
      <xdr:row>0</xdr:row>
      <xdr:rowOff>0</xdr:rowOff>
    </xdr:from>
    <xdr:to>
      <xdr:col>14</xdr:col>
      <xdr:colOff>685800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0"/>
          <a:ext cx="51530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/Plan%202021/Nov/ASS-%20Production%20in%20Nov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KH)생산계획 )   . (2)"/>
      <sheetName val="(KH)생산계획 ) "/>
      <sheetName val="(KH)생산계획 )   "/>
      <sheetName val="(KH)생산계획 )    (2)"/>
      <sheetName val="(KH)생산계획 )    (3)"/>
      <sheetName val="(KH)생산계획 )    (4)"/>
      <sheetName val="Sheet1"/>
    </sheetNames>
    <sheetDataSet>
      <sheetData sheetId="0"/>
      <sheetData sheetId="1"/>
      <sheetData sheetId="2"/>
      <sheetData sheetId="3">
        <row r="13">
          <cell r="J13">
            <v>0</v>
          </cell>
        </row>
        <row r="14">
          <cell r="J14">
            <v>0</v>
          </cell>
        </row>
        <row r="15">
          <cell r="J15">
            <v>360</v>
          </cell>
        </row>
        <row r="16">
          <cell r="J16">
            <v>0</v>
          </cell>
        </row>
        <row r="17">
          <cell r="J17">
            <v>2340</v>
          </cell>
        </row>
        <row r="18">
          <cell r="J18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U38"/>
  <sheetViews>
    <sheetView tabSelected="1" topLeftCell="A3" zoomScale="70" zoomScaleNormal="70" zoomScaleSheetLayoutView="55" workbookViewId="0">
      <pane xSplit="2" ySplit="7" topLeftCell="G10" activePane="bottomRight" state="frozen"/>
      <selection activeCell="AA39" sqref="AA39"/>
      <selection pane="topRight" activeCell="AA39" sqref="AA39"/>
      <selection pane="bottomLeft" activeCell="AA39" sqref="AA39"/>
      <selection pane="bottomRight" activeCell="T10" sqref="T10"/>
    </sheetView>
  </sheetViews>
  <sheetFormatPr defaultColWidth="11.42578125" defaultRowHeight="12.95" customHeight="1"/>
  <cols>
    <col min="1" max="1" width="14.140625" style="28" customWidth="1"/>
    <col min="2" max="2" width="27.85546875" style="4" customWidth="1"/>
    <col min="3" max="3" width="20.85546875" style="4" customWidth="1"/>
    <col min="4" max="4" width="13.5703125" style="4" hidden="1" customWidth="1"/>
    <col min="5" max="5" width="20" style="4" customWidth="1"/>
    <col min="6" max="6" width="20" style="29" customWidth="1"/>
    <col min="7" max="7" width="22.28515625" style="4" customWidth="1"/>
    <col min="8" max="11" width="11.42578125" style="28" hidden="1" customWidth="1"/>
    <col min="12" max="13" width="12.7109375" style="28" hidden="1" customWidth="1"/>
    <col min="14" max="14" width="18.140625" style="28" customWidth="1"/>
    <col min="15" max="16" width="13" style="28" customWidth="1"/>
    <col min="17" max="17" width="14.85546875" style="4" customWidth="1"/>
    <col min="18" max="18" width="16.140625" style="4" customWidth="1"/>
    <col min="19" max="19" width="14.42578125" style="28" customWidth="1"/>
    <col min="20" max="20" width="19.28515625" style="28" customWidth="1"/>
    <col min="21" max="21" width="14.85546875" style="28" customWidth="1"/>
    <col min="22" max="22" width="13" style="28" customWidth="1"/>
    <col min="23" max="23" width="17.85546875" style="4" customWidth="1"/>
    <col min="24" max="24" width="19.85546875" style="4" customWidth="1"/>
    <col min="25" max="25" width="12" style="28" customWidth="1"/>
    <col min="26" max="26" width="13" style="28" customWidth="1"/>
    <col min="27" max="27" width="17.42578125" style="28" customWidth="1"/>
    <col min="28" max="28" width="15.140625" style="28" customWidth="1"/>
    <col min="29" max="29" width="13" style="4" customWidth="1"/>
    <col min="30" max="30" width="15.42578125" style="4" customWidth="1"/>
    <col min="31" max="31" width="13" style="28" customWidth="1"/>
    <col min="32" max="32" width="13" style="4" customWidth="1"/>
    <col min="33" max="34" width="9.85546875" style="4" customWidth="1"/>
    <col min="35" max="35" width="26.42578125" style="4" customWidth="1"/>
    <col min="36" max="16384" width="11.42578125" style="4"/>
  </cols>
  <sheetData>
    <row r="1" spans="1:47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</row>
    <row r="2" spans="1:47" ht="15.75" customHeight="1" thickBo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</row>
    <row r="3" spans="1:47" ht="27" customHeight="1" thickBot="1">
      <c r="A3" s="8"/>
      <c r="B3" s="148" t="s">
        <v>1</v>
      </c>
      <c r="C3" s="149"/>
      <c r="D3" s="6"/>
      <c r="E3" s="150" t="s">
        <v>12</v>
      </c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6"/>
      <c r="AE3" s="6"/>
      <c r="AF3" s="6"/>
      <c r="AG3" s="6"/>
      <c r="AH3" s="6"/>
      <c r="AI3" s="152"/>
    </row>
    <row r="4" spans="1:47" ht="27" customHeight="1" thickTop="1" thickBot="1">
      <c r="A4" s="9"/>
      <c r="B4" s="154" t="s">
        <v>2</v>
      </c>
      <c r="C4" s="155"/>
      <c r="D4" s="6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6"/>
      <c r="AE4" s="6"/>
      <c r="AF4" s="6"/>
      <c r="AG4" s="6"/>
      <c r="AH4" s="6"/>
      <c r="AI4" s="153"/>
    </row>
    <row r="5" spans="1:47" ht="35.25" customHeight="1" thickTop="1" thickBot="1">
      <c r="A5" s="9"/>
      <c r="B5" s="154" t="s">
        <v>11</v>
      </c>
      <c r="C5" s="155"/>
      <c r="D5" s="6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6"/>
      <c r="AE5" s="6"/>
      <c r="AF5" s="6"/>
      <c r="AG5" s="6"/>
      <c r="AH5" s="6"/>
      <c r="AI5" s="153"/>
    </row>
    <row r="6" spans="1:47" ht="23.25" customHeight="1" thickTop="1">
      <c r="A6" s="5"/>
      <c r="B6" s="6"/>
      <c r="C6" s="6"/>
      <c r="D6" s="6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6"/>
      <c r="AE6" s="6"/>
      <c r="AF6" s="6"/>
      <c r="AG6" s="6"/>
      <c r="AH6" s="6"/>
      <c r="AI6" s="153"/>
    </row>
    <row r="7" spans="1:47" ht="16.5" hidden="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56"/>
    </row>
    <row r="8" spans="1:47" s="12" customFormat="1" ht="32.25" customHeight="1">
      <c r="A8" s="157" t="s">
        <v>3</v>
      </c>
      <c r="B8" s="158" t="s">
        <v>55</v>
      </c>
      <c r="C8" s="159" t="s">
        <v>4</v>
      </c>
      <c r="D8" s="160" t="s">
        <v>5</v>
      </c>
      <c r="E8" s="146" t="s">
        <v>16</v>
      </c>
      <c r="F8" s="146" t="s">
        <v>15</v>
      </c>
      <c r="G8" s="163" t="s">
        <v>17</v>
      </c>
      <c r="H8" s="165"/>
      <c r="I8" s="165"/>
      <c r="J8" s="165"/>
      <c r="K8" s="165"/>
      <c r="L8" s="165"/>
      <c r="M8" s="165"/>
      <c r="N8" s="166">
        <v>44515</v>
      </c>
      <c r="O8" s="167"/>
      <c r="P8" s="168"/>
      <c r="Q8" s="166">
        <f>+N8+1</f>
        <v>44516</v>
      </c>
      <c r="R8" s="167"/>
      <c r="S8" s="168"/>
      <c r="T8" s="166">
        <f>+Q8+1</f>
        <v>44517</v>
      </c>
      <c r="U8" s="167"/>
      <c r="V8" s="168"/>
      <c r="W8" s="166">
        <f>+T8+1</f>
        <v>44518</v>
      </c>
      <c r="X8" s="167"/>
      <c r="Y8" s="168"/>
      <c r="Z8" s="166">
        <f>+W8+1</f>
        <v>44519</v>
      </c>
      <c r="AA8" s="167"/>
      <c r="AB8" s="168"/>
      <c r="AC8" s="166">
        <f>+Z8+1</f>
        <v>44520</v>
      </c>
      <c r="AD8" s="167"/>
      <c r="AE8" s="168"/>
      <c r="AF8" s="169">
        <f>AC8+1</f>
        <v>44521</v>
      </c>
      <c r="AG8" s="169"/>
      <c r="AH8" s="169"/>
      <c r="AI8" s="162" t="s">
        <v>6</v>
      </c>
    </row>
    <row r="9" spans="1:47" s="12" customFormat="1" ht="33.75" customHeight="1">
      <c r="A9" s="157"/>
      <c r="B9" s="159"/>
      <c r="C9" s="159"/>
      <c r="D9" s="161"/>
      <c r="E9" s="147"/>
      <c r="F9" s="147"/>
      <c r="G9" s="164"/>
      <c r="H9" s="13" t="s">
        <v>7</v>
      </c>
      <c r="I9" s="13"/>
      <c r="J9" s="13"/>
      <c r="K9" s="13"/>
      <c r="L9" s="13"/>
      <c r="M9" s="13"/>
      <c r="N9" s="14" t="s">
        <v>8</v>
      </c>
      <c r="O9" s="15" t="s">
        <v>9</v>
      </c>
      <c r="P9" s="15" t="s">
        <v>10</v>
      </c>
      <c r="Q9" s="14" t="s">
        <v>8</v>
      </c>
      <c r="R9" s="15" t="s">
        <v>9</v>
      </c>
      <c r="S9" s="15" t="s">
        <v>10</v>
      </c>
      <c r="T9" s="14" t="s">
        <v>8</v>
      </c>
      <c r="U9" s="15" t="s">
        <v>9</v>
      </c>
      <c r="V9" s="15" t="s">
        <v>10</v>
      </c>
      <c r="W9" s="14" t="s">
        <v>8</v>
      </c>
      <c r="X9" s="15" t="s">
        <v>9</v>
      </c>
      <c r="Y9" s="15" t="s">
        <v>10</v>
      </c>
      <c r="Z9" s="14" t="s">
        <v>8</v>
      </c>
      <c r="AA9" s="15" t="s">
        <v>9</v>
      </c>
      <c r="AB9" s="15" t="s">
        <v>10</v>
      </c>
      <c r="AC9" s="14" t="s">
        <v>8</v>
      </c>
      <c r="AD9" s="15" t="s">
        <v>9</v>
      </c>
      <c r="AE9" s="15" t="s">
        <v>10</v>
      </c>
      <c r="AF9" s="16"/>
      <c r="AG9" s="17"/>
      <c r="AH9" s="18"/>
      <c r="AI9" s="162"/>
    </row>
    <row r="10" spans="1:47" s="23" customFormat="1" ht="22.5" customHeight="1">
      <c r="A10" s="144" t="s">
        <v>49</v>
      </c>
      <c r="B10" s="136" t="s">
        <v>56</v>
      </c>
      <c r="C10" s="19" t="s">
        <v>13</v>
      </c>
      <c r="D10" s="138"/>
      <c r="E10" s="140"/>
      <c r="F10" s="142"/>
      <c r="G10" s="134">
        <f>E10+AI10-F10</f>
        <v>1600</v>
      </c>
      <c r="H10" s="20"/>
      <c r="I10" s="20"/>
      <c r="J10" s="20"/>
      <c r="K10" s="20"/>
      <c r="L10" s="21"/>
      <c r="M10" s="21"/>
      <c r="N10" s="106">
        <v>500</v>
      </c>
      <c r="O10" s="107">
        <v>300</v>
      </c>
      <c r="P10" s="108"/>
      <c r="Q10" s="106"/>
      <c r="R10" s="107"/>
      <c r="S10" s="108"/>
      <c r="T10" s="106"/>
      <c r="U10" s="107"/>
      <c r="V10" s="108">
        <v>200</v>
      </c>
      <c r="W10" s="106"/>
      <c r="X10" s="122">
        <v>100</v>
      </c>
      <c r="Y10" s="109"/>
      <c r="Z10" s="106">
        <v>100</v>
      </c>
      <c r="AA10" s="122"/>
      <c r="AB10" s="124">
        <v>300</v>
      </c>
      <c r="AC10" s="106"/>
      <c r="AD10" s="122"/>
      <c r="AE10" s="109">
        <v>100</v>
      </c>
      <c r="AF10" s="111"/>
      <c r="AG10" s="112"/>
      <c r="AH10" s="112"/>
      <c r="AI10" s="22">
        <f>SUM(N10:AH10)</f>
        <v>1600</v>
      </c>
    </row>
    <row r="11" spans="1:47" s="23" customFormat="1" ht="22.5" customHeight="1" thickBot="1">
      <c r="A11" s="145"/>
      <c r="B11" s="137"/>
      <c r="C11" s="24" t="s">
        <v>14</v>
      </c>
      <c r="D11" s="139"/>
      <c r="E11" s="141"/>
      <c r="F11" s="143"/>
      <c r="G11" s="135"/>
      <c r="H11" s="25"/>
      <c r="I11" s="25"/>
      <c r="J11" s="25"/>
      <c r="K11" s="25"/>
      <c r="L11" s="25"/>
      <c r="M11" s="25"/>
      <c r="N11" s="113"/>
      <c r="O11" s="114"/>
      <c r="P11" s="115"/>
      <c r="Q11" s="121"/>
      <c r="R11" s="114"/>
      <c r="S11" s="115"/>
      <c r="T11" s="113"/>
      <c r="U11" s="114"/>
      <c r="V11" s="115"/>
      <c r="W11" s="121"/>
      <c r="X11" s="123"/>
      <c r="Y11" s="116"/>
      <c r="Z11" s="121"/>
      <c r="AA11" s="123"/>
      <c r="AB11" s="125"/>
      <c r="AC11" s="121"/>
      <c r="AD11" s="123"/>
      <c r="AE11" s="125"/>
      <c r="AF11" s="117"/>
      <c r="AG11" s="118"/>
      <c r="AH11" s="118"/>
      <c r="AI11" s="22">
        <f t="shared" ref="AI11:AI34" si="0">SUM(N11:AH11)</f>
        <v>0</v>
      </c>
      <c r="AT11" s="105" t="s">
        <v>53</v>
      </c>
      <c r="AU11" s="105" t="s">
        <v>54</v>
      </c>
    </row>
    <row r="12" spans="1:47" s="23" customFormat="1" ht="22.5" customHeight="1" thickBot="1">
      <c r="A12" s="145"/>
      <c r="B12" s="136" t="s">
        <v>63</v>
      </c>
      <c r="C12" s="19" t="s">
        <v>13</v>
      </c>
      <c r="D12" s="100"/>
      <c r="E12" s="140"/>
      <c r="F12" s="142"/>
      <c r="G12" s="134">
        <f>E12+AI12-F12</f>
        <v>1200</v>
      </c>
      <c r="H12" s="25"/>
      <c r="I12" s="25"/>
      <c r="J12" s="25"/>
      <c r="K12" s="25"/>
      <c r="L12" s="25"/>
      <c r="M12" s="25"/>
      <c r="N12" s="106"/>
      <c r="O12" s="107"/>
      <c r="P12" s="108"/>
      <c r="Q12" s="106">
        <v>200</v>
      </c>
      <c r="R12" s="107">
        <v>100</v>
      </c>
      <c r="S12" s="108">
        <v>500</v>
      </c>
      <c r="T12" s="106"/>
      <c r="U12" s="107"/>
      <c r="V12" s="108"/>
      <c r="W12" s="106"/>
      <c r="X12" s="122">
        <v>100</v>
      </c>
      <c r="Y12" s="127"/>
      <c r="Z12" s="126"/>
      <c r="AA12" s="107">
        <v>200</v>
      </c>
      <c r="AB12" s="108"/>
      <c r="AC12" s="126"/>
      <c r="AD12" s="128">
        <v>100</v>
      </c>
      <c r="AE12" s="108"/>
      <c r="AF12" s="111"/>
      <c r="AG12" s="112"/>
      <c r="AH12" s="112"/>
      <c r="AI12" s="22">
        <f t="shared" si="0"/>
        <v>1200</v>
      </c>
      <c r="AT12" s="103" t="s">
        <v>45</v>
      </c>
      <c r="AU12" s="104" t="s">
        <v>46</v>
      </c>
    </row>
    <row r="13" spans="1:47" s="23" customFormat="1" ht="22.5" customHeight="1" thickBot="1">
      <c r="A13" s="145"/>
      <c r="B13" s="137"/>
      <c r="C13" s="24" t="s">
        <v>14</v>
      </c>
      <c r="D13" s="100"/>
      <c r="E13" s="141"/>
      <c r="F13" s="143"/>
      <c r="G13" s="135"/>
      <c r="H13" s="25"/>
      <c r="I13" s="25"/>
      <c r="J13" s="25"/>
      <c r="K13" s="25"/>
      <c r="L13" s="25"/>
      <c r="M13" s="25"/>
      <c r="N13" s="121"/>
      <c r="O13" s="114"/>
      <c r="P13" s="115"/>
      <c r="Q13" s="121"/>
      <c r="R13" s="114"/>
      <c r="S13" s="115"/>
      <c r="T13" s="121"/>
      <c r="U13" s="114"/>
      <c r="V13" s="115"/>
      <c r="W13" s="121"/>
      <c r="X13" s="123"/>
      <c r="Y13" s="129"/>
      <c r="Z13" s="113"/>
      <c r="AA13" s="114"/>
      <c r="AB13" s="115"/>
      <c r="AC13" s="113"/>
      <c r="AD13" s="130"/>
      <c r="AE13" s="115"/>
      <c r="AF13" s="117"/>
      <c r="AG13" s="118"/>
      <c r="AH13" s="118"/>
      <c r="AI13" s="22">
        <f t="shared" si="0"/>
        <v>0</v>
      </c>
      <c r="AT13" s="103" t="s">
        <v>47</v>
      </c>
      <c r="AU13" s="104" t="s">
        <v>48</v>
      </c>
    </row>
    <row r="14" spans="1:47" s="23" customFormat="1" ht="22.5" customHeight="1" thickBot="1">
      <c r="A14" s="145"/>
      <c r="B14" s="136" t="s">
        <v>61</v>
      </c>
      <c r="C14" s="19" t="s">
        <v>13</v>
      </c>
      <c r="D14" s="138"/>
      <c r="E14" s="140"/>
      <c r="F14" s="142"/>
      <c r="G14" s="134">
        <f>E14+AI14-F14</f>
        <v>700</v>
      </c>
      <c r="H14" s="20"/>
      <c r="I14" s="20"/>
      <c r="J14" s="20"/>
      <c r="K14" s="20"/>
      <c r="L14" s="21"/>
      <c r="M14" s="21"/>
      <c r="N14" s="106"/>
      <c r="O14" s="107"/>
      <c r="P14" s="108"/>
      <c r="Q14" s="106"/>
      <c r="R14" s="107"/>
      <c r="S14" s="108"/>
      <c r="T14" s="106">
        <v>100</v>
      </c>
      <c r="U14" s="107">
        <v>200</v>
      </c>
      <c r="V14" s="108"/>
      <c r="W14" s="106"/>
      <c r="X14" s="107">
        <v>100</v>
      </c>
      <c r="Y14" s="108"/>
      <c r="Z14" s="106"/>
      <c r="AA14" s="119">
        <v>200</v>
      </c>
      <c r="AB14" s="108"/>
      <c r="AC14" s="106">
        <v>100</v>
      </c>
      <c r="AD14" s="110"/>
      <c r="AE14" s="109"/>
      <c r="AF14" s="111"/>
      <c r="AG14" s="112"/>
      <c r="AH14" s="112"/>
      <c r="AI14" s="22">
        <f t="shared" si="0"/>
        <v>700</v>
      </c>
      <c r="AT14" s="103" t="s">
        <v>49</v>
      </c>
      <c r="AU14" s="104" t="s">
        <v>50</v>
      </c>
    </row>
    <row r="15" spans="1:47" s="23" customFormat="1" ht="22.5" customHeight="1">
      <c r="A15" s="145"/>
      <c r="B15" s="137"/>
      <c r="C15" s="24" t="s">
        <v>14</v>
      </c>
      <c r="D15" s="139"/>
      <c r="E15" s="141"/>
      <c r="F15" s="143"/>
      <c r="G15" s="135"/>
      <c r="H15" s="25"/>
      <c r="I15" s="25"/>
      <c r="J15" s="25"/>
      <c r="K15" s="25"/>
      <c r="L15" s="25"/>
      <c r="M15" s="25"/>
      <c r="N15" s="121"/>
      <c r="O15" s="114"/>
      <c r="P15" s="115"/>
      <c r="Q15" s="121"/>
      <c r="R15" s="114"/>
      <c r="S15" s="115"/>
      <c r="T15" s="113"/>
      <c r="U15" s="114"/>
      <c r="V15" s="115"/>
      <c r="W15" s="113"/>
      <c r="X15" s="114"/>
      <c r="Y15" s="115"/>
      <c r="Z15" s="113"/>
      <c r="AA15" s="114"/>
      <c r="AB15" s="115"/>
      <c r="AC15" s="113"/>
      <c r="AD15" s="120"/>
      <c r="AE15" s="115"/>
      <c r="AF15" s="117"/>
      <c r="AG15" s="118"/>
      <c r="AH15" s="118"/>
      <c r="AI15" s="22">
        <f t="shared" si="0"/>
        <v>0</v>
      </c>
      <c r="AT15" s="103" t="s">
        <v>51</v>
      </c>
      <c r="AU15" s="104" t="s">
        <v>52</v>
      </c>
    </row>
    <row r="16" spans="1:47" s="23" customFormat="1" ht="22.5" customHeight="1">
      <c r="A16" s="144" t="s">
        <v>45</v>
      </c>
      <c r="B16" s="136" t="s">
        <v>58</v>
      </c>
      <c r="C16" s="19" t="s">
        <v>13</v>
      </c>
      <c r="D16" s="138"/>
      <c r="E16" s="140"/>
      <c r="F16" s="142"/>
      <c r="G16" s="134">
        <f>E16+AI16-F16</f>
        <v>1600</v>
      </c>
      <c r="H16" s="20"/>
      <c r="I16" s="20"/>
      <c r="J16" s="20"/>
      <c r="K16" s="20"/>
      <c r="L16" s="21"/>
      <c r="M16" s="21"/>
      <c r="N16" s="106">
        <v>500</v>
      </c>
      <c r="O16" s="107">
        <v>300</v>
      </c>
      <c r="P16" s="108"/>
      <c r="Q16" s="106"/>
      <c r="R16" s="107"/>
      <c r="S16" s="108"/>
      <c r="T16" s="106"/>
      <c r="U16" s="107"/>
      <c r="V16" s="108">
        <v>200</v>
      </c>
      <c r="W16" s="106"/>
      <c r="X16" s="122">
        <v>100</v>
      </c>
      <c r="Y16" s="109"/>
      <c r="Z16" s="106">
        <v>100</v>
      </c>
      <c r="AA16" s="122"/>
      <c r="AB16" s="124">
        <v>300</v>
      </c>
      <c r="AC16" s="106"/>
      <c r="AD16" s="122"/>
      <c r="AE16" s="109">
        <v>100</v>
      </c>
      <c r="AF16" s="111"/>
      <c r="AG16" s="112"/>
      <c r="AH16" s="112"/>
      <c r="AI16" s="22">
        <f t="shared" si="0"/>
        <v>1600</v>
      </c>
    </row>
    <row r="17" spans="1:35" s="23" customFormat="1" ht="22.5" customHeight="1">
      <c r="A17" s="145"/>
      <c r="B17" s="137"/>
      <c r="C17" s="24" t="s">
        <v>14</v>
      </c>
      <c r="D17" s="139"/>
      <c r="E17" s="141"/>
      <c r="F17" s="143"/>
      <c r="G17" s="135"/>
      <c r="H17" s="25"/>
      <c r="I17" s="25"/>
      <c r="J17" s="25"/>
      <c r="K17" s="25"/>
      <c r="L17" s="25"/>
      <c r="M17" s="25"/>
      <c r="N17" s="113"/>
      <c r="O17" s="114"/>
      <c r="P17" s="115"/>
      <c r="Q17" s="121"/>
      <c r="R17" s="114"/>
      <c r="S17" s="115"/>
      <c r="T17" s="113"/>
      <c r="U17" s="114"/>
      <c r="V17" s="115"/>
      <c r="W17" s="121"/>
      <c r="X17" s="123"/>
      <c r="Y17" s="116"/>
      <c r="Z17" s="121"/>
      <c r="AA17" s="123"/>
      <c r="AB17" s="125"/>
      <c r="AC17" s="121"/>
      <c r="AD17" s="123"/>
      <c r="AE17" s="125"/>
      <c r="AF17" s="117"/>
      <c r="AG17" s="118"/>
      <c r="AH17" s="118"/>
      <c r="AI17" s="22">
        <f t="shared" si="0"/>
        <v>0</v>
      </c>
    </row>
    <row r="18" spans="1:35" s="23" customFormat="1" ht="22.5" customHeight="1">
      <c r="A18" s="145"/>
      <c r="B18" s="136" t="s">
        <v>59</v>
      </c>
      <c r="C18" s="19" t="s">
        <v>13</v>
      </c>
      <c r="D18" s="100"/>
      <c r="E18" s="101"/>
      <c r="F18" s="102"/>
      <c r="G18" s="134">
        <f>E18+AI18-F18</f>
        <v>1200</v>
      </c>
      <c r="H18" s="25"/>
      <c r="I18" s="25"/>
      <c r="J18" s="25"/>
      <c r="K18" s="25"/>
      <c r="L18" s="25"/>
      <c r="M18" s="25"/>
      <c r="N18" s="106"/>
      <c r="O18" s="107"/>
      <c r="P18" s="108"/>
      <c r="Q18" s="106">
        <v>200</v>
      </c>
      <c r="R18" s="107">
        <v>100</v>
      </c>
      <c r="S18" s="108">
        <v>500</v>
      </c>
      <c r="T18" s="106"/>
      <c r="U18" s="107"/>
      <c r="V18" s="108"/>
      <c r="W18" s="106"/>
      <c r="X18" s="122">
        <v>100</v>
      </c>
      <c r="Y18" s="127"/>
      <c r="Z18" s="126"/>
      <c r="AA18" s="107">
        <v>200</v>
      </c>
      <c r="AB18" s="108"/>
      <c r="AC18" s="126"/>
      <c r="AD18" s="128">
        <v>100</v>
      </c>
      <c r="AE18" s="108"/>
      <c r="AF18" s="111"/>
      <c r="AG18" s="112"/>
      <c r="AH18" s="112"/>
      <c r="AI18" s="22">
        <f t="shared" si="0"/>
        <v>1200</v>
      </c>
    </row>
    <row r="19" spans="1:35" s="23" customFormat="1" ht="22.5" customHeight="1">
      <c r="A19" s="145"/>
      <c r="B19" s="137"/>
      <c r="C19" s="24" t="s">
        <v>14</v>
      </c>
      <c r="D19" s="100"/>
      <c r="E19" s="101"/>
      <c r="F19" s="102"/>
      <c r="G19" s="135"/>
      <c r="H19" s="25"/>
      <c r="I19" s="25"/>
      <c r="J19" s="25"/>
      <c r="K19" s="25"/>
      <c r="L19" s="25"/>
      <c r="M19" s="25"/>
      <c r="N19" s="121"/>
      <c r="O19" s="114"/>
      <c r="P19" s="115"/>
      <c r="Q19" s="121"/>
      <c r="R19" s="114"/>
      <c r="S19" s="115"/>
      <c r="T19" s="121"/>
      <c r="U19" s="114"/>
      <c r="V19" s="115"/>
      <c r="W19" s="121"/>
      <c r="X19" s="123"/>
      <c r="Y19" s="129"/>
      <c r="Z19" s="113"/>
      <c r="AA19" s="114"/>
      <c r="AB19" s="115"/>
      <c r="AC19" s="113"/>
      <c r="AD19" s="130"/>
      <c r="AE19" s="115"/>
      <c r="AF19" s="117"/>
      <c r="AG19" s="118"/>
      <c r="AH19" s="118"/>
      <c r="AI19" s="22">
        <f t="shared" si="0"/>
        <v>0</v>
      </c>
    </row>
    <row r="20" spans="1:35" s="23" customFormat="1" ht="22.5" customHeight="1">
      <c r="A20" s="145"/>
      <c r="B20" s="136" t="s">
        <v>62</v>
      </c>
      <c r="C20" s="19" t="s">
        <v>13</v>
      </c>
      <c r="D20" s="138"/>
      <c r="E20" s="140"/>
      <c r="F20" s="142"/>
      <c r="G20" s="134">
        <f t="shared" ref="G20" si="1">E20+AI20-F20</f>
        <v>700</v>
      </c>
      <c r="H20" s="20"/>
      <c r="I20" s="20"/>
      <c r="J20" s="20"/>
      <c r="K20" s="20"/>
      <c r="L20" s="21"/>
      <c r="M20" s="21"/>
      <c r="N20" s="106"/>
      <c r="O20" s="107"/>
      <c r="P20" s="108"/>
      <c r="Q20" s="106"/>
      <c r="R20" s="107"/>
      <c r="S20" s="108"/>
      <c r="T20" s="106">
        <v>100</v>
      </c>
      <c r="U20" s="107">
        <v>200</v>
      </c>
      <c r="V20" s="108"/>
      <c r="W20" s="106"/>
      <c r="X20" s="107">
        <v>100</v>
      </c>
      <c r="Y20" s="108"/>
      <c r="Z20" s="106"/>
      <c r="AA20" s="119">
        <v>200</v>
      </c>
      <c r="AB20" s="108"/>
      <c r="AC20" s="106">
        <v>100</v>
      </c>
      <c r="AD20" s="110"/>
      <c r="AE20" s="109"/>
      <c r="AF20" s="111"/>
      <c r="AG20" s="112"/>
      <c r="AH20" s="112"/>
      <c r="AI20" s="22">
        <f t="shared" si="0"/>
        <v>700</v>
      </c>
    </row>
    <row r="21" spans="1:35" s="23" customFormat="1" ht="22.5" customHeight="1">
      <c r="A21" s="145"/>
      <c r="B21" s="137"/>
      <c r="C21" s="24" t="s">
        <v>14</v>
      </c>
      <c r="D21" s="139"/>
      <c r="E21" s="141"/>
      <c r="F21" s="143"/>
      <c r="G21" s="135"/>
      <c r="H21" s="25"/>
      <c r="I21" s="25"/>
      <c r="J21" s="25"/>
      <c r="K21" s="25"/>
      <c r="L21" s="25"/>
      <c r="M21" s="25"/>
      <c r="N21" s="121"/>
      <c r="O21" s="114"/>
      <c r="P21" s="115"/>
      <c r="Q21" s="121"/>
      <c r="R21" s="114"/>
      <c r="S21" s="115"/>
      <c r="T21" s="113"/>
      <c r="U21" s="114"/>
      <c r="V21" s="115"/>
      <c r="W21" s="113"/>
      <c r="X21" s="114"/>
      <c r="Y21" s="115"/>
      <c r="Z21" s="113"/>
      <c r="AA21" s="114"/>
      <c r="AB21" s="115"/>
      <c r="AC21" s="113"/>
      <c r="AD21" s="120"/>
      <c r="AE21" s="115"/>
      <c r="AF21" s="117"/>
      <c r="AG21" s="118"/>
      <c r="AH21" s="118"/>
      <c r="AI21" s="22">
        <f t="shared" si="0"/>
        <v>0</v>
      </c>
    </row>
    <row r="22" spans="1:35" s="23" customFormat="1" ht="22.5" customHeight="1">
      <c r="A22" s="144" t="s">
        <v>49</v>
      </c>
      <c r="B22" s="136" t="s">
        <v>60</v>
      </c>
      <c r="C22" s="19" t="s">
        <v>13</v>
      </c>
      <c r="D22" s="138"/>
      <c r="E22" s="140"/>
      <c r="F22" s="142"/>
      <c r="G22" s="134">
        <f t="shared" ref="G22" si="2">E22+AI22-F22</f>
        <v>1600</v>
      </c>
      <c r="H22" s="20"/>
      <c r="I22" s="20"/>
      <c r="J22" s="20"/>
      <c r="K22" s="20"/>
      <c r="L22" s="21"/>
      <c r="M22" s="21"/>
      <c r="N22" s="106">
        <v>500</v>
      </c>
      <c r="O22" s="107">
        <v>300</v>
      </c>
      <c r="P22" s="108"/>
      <c r="Q22" s="106"/>
      <c r="R22" s="107"/>
      <c r="S22" s="108"/>
      <c r="T22" s="106"/>
      <c r="U22" s="107"/>
      <c r="V22" s="108">
        <v>200</v>
      </c>
      <c r="W22" s="106"/>
      <c r="X22" s="122">
        <v>100</v>
      </c>
      <c r="Y22" s="109"/>
      <c r="Z22" s="106">
        <v>100</v>
      </c>
      <c r="AA22" s="122"/>
      <c r="AB22" s="124">
        <v>300</v>
      </c>
      <c r="AC22" s="106"/>
      <c r="AD22" s="122"/>
      <c r="AE22" s="109">
        <v>100</v>
      </c>
      <c r="AF22" s="111"/>
      <c r="AG22" s="112"/>
      <c r="AH22" s="112"/>
      <c r="AI22" s="22">
        <f t="shared" si="0"/>
        <v>1600</v>
      </c>
    </row>
    <row r="23" spans="1:35" s="23" customFormat="1" ht="22.5" customHeight="1">
      <c r="A23" s="145"/>
      <c r="B23" s="137"/>
      <c r="C23" s="24" t="s">
        <v>14</v>
      </c>
      <c r="D23" s="139"/>
      <c r="E23" s="141"/>
      <c r="F23" s="143"/>
      <c r="G23" s="135"/>
      <c r="H23" s="25"/>
      <c r="I23" s="25"/>
      <c r="J23" s="25"/>
      <c r="K23" s="25"/>
      <c r="L23" s="25"/>
      <c r="M23" s="25"/>
      <c r="N23" s="113"/>
      <c r="O23" s="114"/>
      <c r="P23" s="115"/>
      <c r="Q23" s="121"/>
      <c r="R23" s="114"/>
      <c r="S23" s="115"/>
      <c r="T23" s="113"/>
      <c r="U23" s="114"/>
      <c r="V23" s="115"/>
      <c r="W23" s="121"/>
      <c r="X23" s="123"/>
      <c r="Y23" s="116"/>
      <c r="Z23" s="121"/>
      <c r="AA23" s="123"/>
      <c r="AB23" s="125"/>
      <c r="AC23" s="121"/>
      <c r="AD23" s="123"/>
      <c r="AE23" s="125"/>
      <c r="AF23" s="117"/>
      <c r="AG23" s="118"/>
      <c r="AH23" s="118"/>
      <c r="AI23" s="22">
        <f t="shared" si="0"/>
        <v>0</v>
      </c>
    </row>
    <row r="24" spans="1:35" s="23" customFormat="1" ht="22.5" customHeight="1">
      <c r="A24" s="145"/>
      <c r="B24" s="136" t="s">
        <v>61</v>
      </c>
      <c r="C24" s="19" t="s">
        <v>13</v>
      </c>
      <c r="D24" s="138"/>
      <c r="E24" s="140"/>
      <c r="F24" s="142"/>
      <c r="G24" s="134">
        <f t="shared" ref="G24" si="3">E24+AI24-F24</f>
        <v>1200</v>
      </c>
      <c r="H24" s="20"/>
      <c r="I24" s="20"/>
      <c r="J24" s="20"/>
      <c r="K24" s="20"/>
      <c r="L24" s="21"/>
      <c r="M24" s="21"/>
      <c r="N24" s="106"/>
      <c r="O24" s="107"/>
      <c r="P24" s="108"/>
      <c r="Q24" s="106">
        <v>200</v>
      </c>
      <c r="R24" s="107">
        <v>100</v>
      </c>
      <c r="S24" s="108">
        <v>500</v>
      </c>
      <c r="T24" s="106"/>
      <c r="U24" s="107"/>
      <c r="V24" s="108"/>
      <c r="W24" s="106"/>
      <c r="X24" s="122">
        <v>100</v>
      </c>
      <c r="Y24" s="127"/>
      <c r="Z24" s="126"/>
      <c r="AA24" s="107">
        <v>200</v>
      </c>
      <c r="AB24" s="108"/>
      <c r="AC24" s="126"/>
      <c r="AD24" s="128">
        <v>100</v>
      </c>
      <c r="AE24" s="108"/>
      <c r="AF24" s="111"/>
      <c r="AG24" s="112"/>
      <c r="AH24" s="112"/>
      <c r="AI24" s="22">
        <f t="shared" si="0"/>
        <v>1200</v>
      </c>
    </row>
    <row r="25" spans="1:35" s="23" customFormat="1" ht="22.5" customHeight="1">
      <c r="A25" s="145"/>
      <c r="B25" s="137"/>
      <c r="C25" s="24" t="s">
        <v>14</v>
      </c>
      <c r="D25" s="139"/>
      <c r="E25" s="141"/>
      <c r="F25" s="143"/>
      <c r="G25" s="135"/>
      <c r="H25" s="25"/>
      <c r="I25" s="25"/>
      <c r="J25" s="25"/>
      <c r="K25" s="25"/>
      <c r="L25" s="25"/>
      <c r="M25" s="25"/>
      <c r="N25" s="121"/>
      <c r="O25" s="114"/>
      <c r="P25" s="115"/>
      <c r="Q25" s="121"/>
      <c r="R25" s="114"/>
      <c r="S25" s="115"/>
      <c r="T25" s="121"/>
      <c r="U25" s="114"/>
      <c r="V25" s="115"/>
      <c r="W25" s="121"/>
      <c r="X25" s="123"/>
      <c r="Y25" s="129"/>
      <c r="Z25" s="113"/>
      <c r="AA25" s="114"/>
      <c r="AB25" s="115"/>
      <c r="AC25" s="113"/>
      <c r="AD25" s="130"/>
      <c r="AE25" s="115"/>
      <c r="AF25" s="117"/>
      <c r="AG25" s="118"/>
      <c r="AH25" s="118"/>
      <c r="AI25" s="22">
        <f t="shared" si="0"/>
        <v>0</v>
      </c>
    </row>
    <row r="26" spans="1:35" s="23" customFormat="1" ht="22.5" customHeight="1">
      <c r="A26" s="144" t="s">
        <v>45</v>
      </c>
      <c r="B26" s="136" t="s">
        <v>58</v>
      </c>
      <c r="C26" s="19" t="s">
        <v>13</v>
      </c>
      <c r="D26" s="138"/>
      <c r="E26" s="140"/>
      <c r="F26" s="142"/>
      <c r="G26" s="134">
        <f t="shared" ref="G26" si="4">E26+AI26-F26</f>
        <v>700</v>
      </c>
      <c r="H26" s="20"/>
      <c r="I26" s="20"/>
      <c r="J26" s="20"/>
      <c r="K26" s="20"/>
      <c r="L26" s="21"/>
      <c r="M26" s="21"/>
      <c r="N26" s="106"/>
      <c r="O26" s="107"/>
      <c r="P26" s="108"/>
      <c r="Q26" s="106"/>
      <c r="R26" s="107"/>
      <c r="S26" s="108"/>
      <c r="T26" s="106">
        <v>100</v>
      </c>
      <c r="U26" s="107">
        <v>200</v>
      </c>
      <c r="V26" s="108"/>
      <c r="W26" s="106"/>
      <c r="X26" s="107">
        <v>100</v>
      </c>
      <c r="Y26" s="108"/>
      <c r="Z26" s="106"/>
      <c r="AA26" s="119">
        <v>200</v>
      </c>
      <c r="AB26" s="108"/>
      <c r="AC26" s="106">
        <v>100</v>
      </c>
      <c r="AD26" s="110"/>
      <c r="AE26" s="109"/>
      <c r="AF26" s="111"/>
      <c r="AG26" s="112"/>
      <c r="AH26" s="112"/>
      <c r="AI26" s="22">
        <f t="shared" si="0"/>
        <v>700</v>
      </c>
    </row>
    <row r="27" spans="1:35" s="23" customFormat="1" ht="22.5" customHeight="1">
      <c r="A27" s="145"/>
      <c r="B27" s="137"/>
      <c r="C27" s="24" t="s">
        <v>14</v>
      </c>
      <c r="D27" s="139"/>
      <c r="E27" s="141"/>
      <c r="F27" s="143"/>
      <c r="G27" s="135"/>
      <c r="H27" s="25"/>
      <c r="I27" s="25"/>
      <c r="J27" s="25"/>
      <c r="K27" s="25"/>
      <c r="L27" s="25"/>
      <c r="M27" s="25"/>
      <c r="N27" s="121"/>
      <c r="O27" s="114"/>
      <c r="P27" s="115"/>
      <c r="Q27" s="121"/>
      <c r="R27" s="114"/>
      <c r="S27" s="115"/>
      <c r="T27" s="113"/>
      <c r="U27" s="114"/>
      <c r="V27" s="115"/>
      <c r="W27" s="113"/>
      <c r="X27" s="114"/>
      <c r="Y27" s="115"/>
      <c r="Z27" s="113"/>
      <c r="AA27" s="114"/>
      <c r="AB27" s="115"/>
      <c r="AC27" s="113"/>
      <c r="AD27" s="120"/>
      <c r="AE27" s="115"/>
      <c r="AF27" s="117"/>
      <c r="AG27" s="118"/>
      <c r="AH27" s="118"/>
      <c r="AI27" s="22">
        <f t="shared" si="0"/>
        <v>0</v>
      </c>
    </row>
    <row r="28" spans="1:35" s="23" customFormat="1" ht="22.5" customHeight="1">
      <c r="A28" s="145"/>
      <c r="B28" s="136" t="s">
        <v>59</v>
      </c>
      <c r="C28" s="19" t="s">
        <v>13</v>
      </c>
      <c r="D28" s="138"/>
      <c r="E28" s="140"/>
      <c r="F28" s="142"/>
      <c r="G28" s="134">
        <f t="shared" ref="G28" si="5">E28+AI28-F28</f>
        <v>1600</v>
      </c>
      <c r="H28" s="20"/>
      <c r="I28" s="20"/>
      <c r="J28" s="20"/>
      <c r="K28" s="20"/>
      <c r="L28" s="21"/>
      <c r="M28" s="21"/>
      <c r="N28" s="106">
        <v>500</v>
      </c>
      <c r="O28" s="107">
        <v>300</v>
      </c>
      <c r="P28" s="108"/>
      <c r="Q28" s="106"/>
      <c r="R28" s="107"/>
      <c r="S28" s="108"/>
      <c r="T28" s="106"/>
      <c r="U28" s="107"/>
      <c r="V28" s="108">
        <v>200</v>
      </c>
      <c r="W28" s="106"/>
      <c r="X28" s="122">
        <v>100</v>
      </c>
      <c r="Y28" s="109"/>
      <c r="Z28" s="106">
        <v>100</v>
      </c>
      <c r="AA28" s="122"/>
      <c r="AB28" s="124">
        <v>300</v>
      </c>
      <c r="AC28" s="106"/>
      <c r="AD28" s="122"/>
      <c r="AE28" s="109">
        <v>100</v>
      </c>
      <c r="AF28" s="111"/>
      <c r="AG28" s="112"/>
      <c r="AH28" s="112"/>
      <c r="AI28" s="22">
        <f t="shared" si="0"/>
        <v>1600</v>
      </c>
    </row>
    <row r="29" spans="1:35" s="23" customFormat="1" ht="22.5" customHeight="1">
      <c r="A29" s="145"/>
      <c r="B29" s="137"/>
      <c r="C29" s="24" t="s">
        <v>14</v>
      </c>
      <c r="D29" s="139"/>
      <c r="E29" s="141"/>
      <c r="F29" s="143"/>
      <c r="G29" s="135"/>
      <c r="H29" s="25"/>
      <c r="I29" s="25"/>
      <c r="J29" s="25"/>
      <c r="K29" s="25"/>
      <c r="L29" s="25"/>
      <c r="M29" s="25"/>
      <c r="N29" s="113"/>
      <c r="O29" s="114"/>
      <c r="P29" s="115"/>
      <c r="Q29" s="121"/>
      <c r="R29" s="114"/>
      <c r="S29" s="115"/>
      <c r="T29" s="113"/>
      <c r="U29" s="114"/>
      <c r="V29" s="115"/>
      <c r="W29" s="121"/>
      <c r="X29" s="123"/>
      <c r="Y29" s="116"/>
      <c r="Z29" s="121"/>
      <c r="AA29" s="123"/>
      <c r="AB29" s="125"/>
      <c r="AC29" s="121"/>
      <c r="AD29" s="123"/>
      <c r="AE29" s="125"/>
      <c r="AF29" s="117"/>
      <c r="AG29" s="118"/>
      <c r="AH29" s="118"/>
      <c r="AI29" s="22">
        <f t="shared" si="0"/>
        <v>0</v>
      </c>
    </row>
    <row r="30" spans="1:35" s="23" customFormat="1" ht="22.5" customHeight="1">
      <c r="A30" s="144" t="s">
        <v>51</v>
      </c>
      <c r="B30" s="136" t="s">
        <v>56</v>
      </c>
      <c r="C30" s="19" t="s">
        <v>13</v>
      </c>
      <c r="D30" s="138"/>
      <c r="E30" s="140"/>
      <c r="F30" s="142"/>
      <c r="G30" s="134">
        <f t="shared" ref="G30" si="6">E30+AI30-F30</f>
        <v>1200</v>
      </c>
      <c r="H30" s="20"/>
      <c r="I30" s="20"/>
      <c r="J30" s="20"/>
      <c r="K30" s="20"/>
      <c r="L30" s="21"/>
      <c r="M30" s="21"/>
      <c r="N30" s="106"/>
      <c r="O30" s="107"/>
      <c r="P30" s="108"/>
      <c r="Q30" s="106">
        <v>200</v>
      </c>
      <c r="R30" s="107">
        <v>100</v>
      </c>
      <c r="S30" s="108">
        <v>500</v>
      </c>
      <c r="T30" s="106"/>
      <c r="U30" s="107"/>
      <c r="V30" s="108"/>
      <c r="W30" s="106"/>
      <c r="X30" s="122">
        <v>100</v>
      </c>
      <c r="Y30" s="127"/>
      <c r="Z30" s="126"/>
      <c r="AA30" s="107">
        <v>200</v>
      </c>
      <c r="AB30" s="108"/>
      <c r="AC30" s="126"/>
      <c r="AD30" s="128">
        <v>100</v>
      </c>
      <c r="AE30" s="108"/>
      <c r="AF30" s="111"/>
      <c r="AG30" s="112"/>
      <c r="AH30" s="112"/>
      <c r="AI30" s="22">
        <f t="shared" si="0"/>
        <v>1200</v>
      </c>
    </row>
    <row r="31" spans="1:35" s="23" customFormat="1" ht="22.5" customHeight="1">
      <c r="A31" s="145"/>
      <c r="B31" s="137"/>
      <c r="C31" s="24" t="s">
        <v>14</v>
      </c>
      <c r="D31" s="139"/>
      <c r="E31" s="141"/>
      <c r="F31" s="143"/>
      <c r="G31" s="135"/>
      <c r="H31" s="25"/>
      <c r="I31" s="25"/>
      <c r="J31" s="25"/>
      <c r="K31" s="25"/>
      <c r="L31" s="25"/>
      <c r="M31" s="25"/>
      <c r="N31" s="121"/>
      <c r="O31" s="114"/>
      <c r="P31" s="115"/>
      <c r="Q31" s="121"/>
      <c r="R31" s="114"/>
      <c r="S31" s="115"/>
      <c r="T31" s="121"/>
      <c r="U31" s="114"/>
      <c r="V31" s="115"/>
      <c r="W31" s="121"/>
      <c r="X31" s="123"/>
      <c r="Y31" s="129"/>
      <c r="Z31" s="113"/>
      <c r="AA31" s="114"/>
      <c r="AB31" s="115"/>
      <c r="AC31" s="113"/>
      <c r="AD31" s="130"/>
      <c r="AE31" s="115"/>
      <c r="AF31" s="117"/>
      <c r="AG31" s="118"/>
      <c r="AH31" s="118"/>
      <c r="AI31" s="22">
        <f t="shared" si="0"/>
        <v>0</v>
      </c>
    </row>
    <row r="32" spans="1:35" s="23" customFormat="1" ht="22.5" customHeight="1">
      <c r="A32" s="145"/>
      <c r="B32" s="136" t="s">
        <v>57</v>
      </c>
      <c r="C32" s="19" t="s">
        <v>13</v>
      </c>
      <c r="D32" s="138"/>
      <c r="E32" s="140"/>
      <c r="F32" s="142"/>
      <c r="G32" s="134">
        <f t="shared" ref="G32" si="7">E32+AI32-F32</f>
        <v>700</v>
      </c>
      <c r="H32" s="20"/>
      <c r="I32" s="20"/>
      <c r="J32" s="20"/>
      <c r="K32" s="20"/>
      <c r="L32" s="21"/>
      <c r="M32" s="21"/>
      <c r="N32" s="106"/>
      <c r="O32" s="107"/>
      <c r="P32" s="108"/>
      <c r="Q32" s="106"/>
      <c r="R32" s="107"/>
      <c r="S32" s="108"/>
      <c r="T32" s="106">
        <v>100</v>
      </c>
      <c r="U32" s="107">
        <v>200</v>
      </c>
      <c r="V32" s="108"/>
      <c r="W32" s="106"/>
      <c r="X32" s="107">
        <v>100</v>
      </c>
      <c r="Y32" s="108"/>
      <c r="Z32" s="106"/>
      <c r="AA32" s="119">
        <v>200</v>
      </c>
      <c r="AB32" s="108"/>
      <c r="AC32" s="106">
        <v>100</v>
      </c>
      <c r="AD32" s="110"/>
      <c r="AE32" s="109"/>
      <c r="AF32" s="111"/>
      <c r="AG32" s="112"/>
      <c r="AH32" s="112"/>
      <c r="AI32" s="22">
        <f t="shared" si="0"/>
        <v>700</v>
      </c>
    </row>
    <row r="33" spans="1:36" s="23" customFormat="1" ht="22.5" customHeight="1" thickBot="1">
      <c r="A33" s="145"/>
      <c r="B33" s="137"/>
      <c r="C33" s="24" t="s">
        <v>14</v>
      </c>
      <c r="D33" s="139"/>
      <c r="E33" s="141"/>
      <c r="F33" s="143"/>
      <c r="G33" s="135"/>
      <c r="H33" s="25"/>
      <c r="I33" s="25"/>
      <c r="J33" s="25"/>
      <c r="K33" s="25"/>
      <c r="L33" s="25"/>
      <c r="M33" s="25"/>
      <c r="N33" s="121"/>
      <c r="O33" s="114"/>
      <c r="P33" s="115"/>
      <c r="Q33" s="121"/>
      <c r="R33" s="114"/>
      <c r="S33" s="115"/>
      <c r="T33" s="113"/>
      <c r="U33" s="114"/>
      <c r="V33" s="115"/>
      <c r="W33" s="113"/>
      <c r="X33" s="114"/>
      <c r="Y33" s="115"/>
      <c r="Z33" s="113"/>
      <c r="AA33" s="114"/>
      <c r="AB33" s="115"/>
      <c r="AC33" s="113"/>
      <c r="AD33" s="120"/>
      <c r="AE33" s="115"/>
      <c r="AF33" s="117"/>
      <c r="AG33" s="118"/>
      <c r="AH33" s="118"/>
      <c r="AI33" s="131">
        <f t="shared" si="0"/>
        <v>0</v>
      </c>
    </row>
    <row r="34" spans="1:36" ht="42.75" customHeight="1" thickBot="1">
      <c r="A34" s="173" t="s">
        <v>6</v>
      </c>
      <c r="B34" s="174"/>
      <c r="C34" s="175"/>
      <c r="D34" s="26"/>
      <c r="E34" s="27">
        <f>SUM(E30:E33)</f>
        <v>0</v>
      </c>
      <c r="F34" s="27">
        <f>SUM(F30:F33)</f>
        <v>0</v>
      </c>
      <c r="G34" s="27">
        <f>SUM(G30:G33)</f>
        <v>1900</v>
      </c>
      <c r="H34" s="176" t="e">
        <f>SUM(#REF!)</f>
        <v>#REF!</v>
      </c>
      <c r="I34" s="177"/>
      <c r="J34" s="176" t="e">
        <f>SUM(#REF!)</f>
        <v>#REF!</v>
      </c>
      <c r="K34" s="177"/>
      <c r="L34" s="176" t="e">
        <f>SUM(#REF!)</f>
        <v>#REF!</v>
      </c>
      <c r="M34" s="177"/>
      <c r="N34" s="170">
        <f>SUM(N10:P33)</f>
        <v>3200</v>
      </c>
      <c r="O34" s="171"/>
      <c r="P34" s="172"/>
      <c r="Q34" s="170">
        <f t="shared" ref="Q34" si="8">SUM(Q10:S33)</f>
        <v>3200</v>
      </c>
      <c r="R34" s="171"/>
      <c r="S34" s="172"/>
      <c r="T34" s="170">
        <f t="shared" ref="T34" si="9">SUM(T10:V33)</f>
        <v>2000</v>
      </c>
      <c r="U34" s="171"/>
      <c r="V34" s="172"/>
      <c r="W34" s="170">
        <f t="shared" ref="W34" si="10">SUM(W10:Y33)</f>
        <v>1200</v>
      </c>
      <c r="X34" s="171"/>
      <c r="Y34" s="172"/>
      <c r="Z34" s="170">
        <f t="shared" ref="Z34" si="11">SUM(Z10:AB33)</f>
        <v>3200</v>
      </c>
      <c r="AA34" s="171"/>
      <c r="AB34" s="172"/>
      <c r="AC34" s="170">
        <f t="shared" ref="AC34" si="12">SUM(AC10:AE33)</f>
        <v>1200</v>
      </c>
      <c r="AD34" s="171"/>
      <c r="AE34" s="172"/>
      <c r="AF34" s="170">
        <f t="shared" ref="AF34" si="13">SUM(AF10:AH33)</f>
        <v>0</v>
      </c>
      <c r="AG34" s="171"/>
      <c r="AH34" s="172"/>
      <c r="AI34" s="133">
        <f t="shared" si="0"/>
        <v>14000</v>
      </c>
      <c r="AJ34" s="132"/>
    </row>
    <row r="38" spans="1:36" s="28" customFormat="1" ht="12.95" customHeight="1">
      <c r="B38" s="4"/>
      <c r="C38" s="4"/>
      <c r="D38" s="4"/>
      <c r="E38" s="4"/>
      <c r="F38" s="29"/>
      <c r="G38" s="4"/>
      <c r="Q38" s="4"/>
      <c r="R38" s="4"/>
      <c r="W38" s="4"/>
      <c r="X38" s="4"/>
      <c r="AC38" s="4"/>
      <c r="AD38" s="4"/>
      <c r="AF38" s="4"/>
      <c r="AG38" s="4"/>
      <c r="AH38" s="4"/>
      <c r="AI38" s="4"/>
    </row>
  </sheetData>
  <mergeCells count="96">
    <mergeCell ref="W34:Y34"/>
    <mergeCell ref="Z34:AB34"/>
    <mergeCell ref="AC34:AE34"/>
    <mergeCell ref="AF34:AH34"/>
    <mergeCell ref="A34:C34"/>
    <mergeCell ref="H34:I34"/>
    <mergeCell ref="J34:K34"/>
    <mergeCell ref="L34:M34"/>
    <mergeCell ref="N34:P34"/>
    <mergeCell ref="Q34:S34"/>
    <mergeCell ref="T34:V34"/>
    <mergeCell ref="Z8:AB8"/>
    <mergeCell ref="AC8:AE8"/>
    <mergeCell ref="AF8:AH8"/>
    <mergeCell ref="G32:G33"/>
    <mergeCell ref="A30:A33"/>
    <mergeCell ref="B30:B31"/>
    <mergeCell ref="D30:D31"/>
    <mergeCell ref="E30:E31"/>
    <mergeCell ref="F30:F31"/>
    <mergeCell ref="G30:G31"/>
    <mergeCell ref="B32:B33"/>
    <mergeCell ref="D32:D33"/>
    <mergeCell ref="E32:E33"/>
    <mergeCell ref="F32:F33"/>
    <mergeCell ref="A8:A9"/>
    <mergeCell ref="B8:B9"/>
    <mergeCell ref="C8:C9"/>
    <mergeCell ref="D8:D9"/>
    <mergeCell ref="E8:E9"/>
    <mergeCell ref="F8:F9"/>
    <mergeCell ref="B3:C3"/>
    <mergeCell ref="E3:AC6"/>
    <mergeCell ref="AI3:AI4"/>
    <mergeCell ref="B4:C4"/>
    <mergeCell ref="B5:C5"/>
    <mergeCell ref="AI5:AI7"/>
    <mergeCell ref="AI8:AI9"/>
    <mergeCell ref="G8:G9"/>
    <mergeCell ref="H8:I8"/>
    <mergeCell ref="J8:K8"/>
    <mergeCell ref="L8:M8"/>
    <mergeCell ref="N8:P8"/>
    <mergeCell ref="Q8:S8"/>
    <mergeCell ref="T8:V8"/>
    <mergeCell ref="W8:Y8"/>
    <mergeCell ref="A26:A29"/>
    <mergeCell ref="B26:B27"/>
    <mergeCell ref="D26:D27"/>
    <mergeCell ref="E26:E27"/>
    <mergeCell ref="F26:F27"/>
    <mergeCell ref="G26:G27"/>
    <mergeCell ref="B28:B29"/>
    <mergeCell ref="D28:D29"/>
    <mergeCell ref="E28:E29"/>
    <mergeCell ref="F28:F29"/>
    <mergeCell ref="G28:G29"/>
    <mergeCell ref="A22:A25"/>
    <mergeCell ref="B22:B23"/>
    <mergeCell ref="D22:D23"/>
    <mergeCell ref="E22:E23"/>
    <mergeCell ref="F22:F23"/>
    <mergeCell ref="G22:G23"/>
    <mergeCell ref="B24:B25"/>
    <mergeCell ref="D24:D25"/>
    <mergeCell ref="E24:E25"/>
    <mergeCell ref="F24:F25"/>
    <mergeCell ref="G24:G25"/>
    <mergeCell ref="A16:A21"/>
    <mergeCell ref="B16:B17"/>
    <mergeCell ref="D16:D17"/>
    <mergeCell ref="E16:E17"/>
    <mergeCell ref="F16:F17"/>
    <mergeCell ref="G16:G17"/>
    <mergeCell ref="B20:B21"/>
    <mergeCell ref="D20:D21"/>
    <mergeCell ref="E20:E21"/>
    <mergeCell ref="F20:F21"/>
    <mergeCell ref="G20:G21"/>
    <mergeCell ref="B18:B19"/>
    <mergeCell ref="G18:G19"/>
    <mergeCell ref="A10:A15"/>
    <mergeCell ref="B10:B11"/>
    <mergeCell ref="D10:D11"/>
    <mergeCell ref="E10:E11"/>
    <mergeCell ref="F10:F11"/>
    <mergeCell ref="G10:G11"/>
    <mergeCell ref="B14:B15"/>
    <mergeCell ref="D14:D15"/>
    <mergeCell ref="E14:E15"/>
    <mergeCell ref="F14:F15"/>
    <mergeCell ref="G14:G15"/>
    <mergeCell ref="B12:B13"/>
    <mergeCell ref="G12:G13"/>
    <mergeCell ref="E12:E13"/>
    <mergeCell ref="F12:F13"/>
  </mergeCells>
  <dataValidations count="1">
    <dataValidation type="list" allowBlank="1" showInputMessage="1" showErrorMessage="1" sqref="A10:A33" xr:uid="{F14ED3C9-50CF-43C1-86C2-AB8A76C6E515}">
      <formula1>$AT$12:$AT$15</formula1>
    </dataValidation>
  </dataValidations>
  <printOptions horizontalCentered="1" verticalCentered="1"/>
  <pageMargins left="0" right="0" top="0" bottom="0" header="0" footer="0"/>
  <pageSetup paperSize="9" scale="35" orientation="landscape" cellComments="asDisplayed" r:id="rId1"/>
  <headerFooter alignWithMargins="0">
    <oddFooter>&amp;LSP-04-08-002B (Rev.0)&amp;RDONGJIN VIETNAM Co .., JSC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5"/>
  </sheetPr>
  <dimension ref="A1:Z20"/>
  <sheetViews>
    <sheetView showGridLines="0" view="pageBreakPreview" zoomScale="85" zoomScaleNormal="80" zoomScaleSheetLayoutView="85" workbookViewId="0">
      <pane xSplit="3" ySplit="4" topLeftCell="D5" activePane="bottomRight" state="frozen"/>
      <selection pane="topRight" activeCell="I1" sqref="I1"/>
      <selection pane="bottomLeft" activeCell="A5" sqref="A5"/>
      <selection pane="bottomRight" activeCell="O29" sqref="O29"/>
    </sheetView>
  </sheetViews>
  <sheetFormatPr defaultColWidth="13.28515625" defaultRowHeight="14.25"/>
  <cols>
    <col min="1" max="1" width="18.140625" style="40" customWidth="1"/>
    <col min="2" max="2" width="17.7109375" style="40" customWidth="1"/>
    <col min="3" max="3" width="19.7109375" style="40" customWidth="1"/>
    <col min="4" max="4" width="15.7109375" style="85" customWidth="1"/>
    <col min="5" max="8" width="16" style="40" customWidth="1"/>
    <col min="9" max="9" width="18.140625" style="40" customWidth="1"/>
    <col min="10" max="10" width="20.42578125" style="40" customWidth="1"/>
    <col min="11" max="11" width="13.85546875" style="40" customWidth="1"/>
    <col min="12" max="12" width="14.5703125" style="40" customWidth="1"/>
    <col min="13" max="13" width="13.5703125" style="99" customWidth="1"/>
    <col min="14" max="14" width="15" style="40" customWidth="1"/>
    <col min="15" max="15" width="16.7109375" style="40" customWidth="1"/>
    <col min="16" max="16" width="15.42578125" style="40" customWidth="1"/>
    <col min="17" max="17" width="16.140625" style="40" customWidth="1"/>
    <col min="18" max="18" width="19.28515625" style="40" hidden="1" customWidth="1"/>
    <col min="19" max="19" width="0.28515625" style="40" customWidth="1"/>
    <col min="20" max="16384" width="13.28515625" style="40"/>
  </cols>
  <sheetData>
    <row r="1" spans="1:26" ht="28.5" customHeight="1">
      <c r="A1" s="30" t="s">
        <v>43</v>
      </c>
      <c r="B1" s="31"/>
      <c r="C1" s="31"/>
      <c r="D1" s="32"/>
      <c r="E1" s="33"/>
      <c r="F1" s="34"/>
      <c r="G1" s="34"/>
      <c r="H1" s="34"/>
      <c r="I1" s="34"/>
      <c r="J1" s="34"/>
      <c r="K1" s="35"/>
      <c r="L1" s="35"/>
      <c r="M1" s="36">
        <v>24.128640000000001</v>
      </c>
      <c r="N1" s="35"/>
      <c r="O1" s="35"/>
      <c r="P1" s="37"/>
      <c r="Q1" s="38"/>
      <c r="R1" s="39"/>
    </row>
    <row r="2" spans="1:26" ht="21.75" customHeight="1" thickBot="1">
      <c r="A2" s="41" t="s">
        <v>18</v>
      </c>
      <c r="B2" s="42">
        <v>44498</v>
      </c>
      <c r="C2" s="43"/>
      <c r="D2" s="44"/>
      <c r="E2" s="45"/>
      <c r="F2" s="46"/>
      <c r="G2" s="47"/>
      <c r="H2" s="48"/>
      <c r="I2" s="45"/>
      <c r="J2" s="49"/>
      <c r="K2" s="50"/>
      <c r="L2" s="50"/>
      <c r="M2" s="51"/>
      <c r="N2" s="39"/>
      <c r="O2" s="39"/>
      <c r="P2" s="38"/>
      <c r="Q2" s="38"/>
      <c r="R2" s="39"/>
    </row>
    <row r="3" spans="1:26" ht="15" customHeight="1">
      <c r="A3" s="52" t="s">
        <v>19</v>
      </c>
      <c r="B3" s="53" t="s">
        <v>20</v>
      </c>
      <c r="C3" s="53" t="s">
        <v>21</v>
      </c>
      <c r="D3" s="188" t="s">
        <v>22</v>
      </c>
      <c r="E3" s="54" t="s">
        <v>23</v>
      </c>
      <c r="F3" s="55" t="s">
        <v>24</v>
      </c>
      <c r="G3" s="55" t="s">
        <v>25</v>
      </c>
      <c r="H3" s="55" t="s">
        <v>26</v>
      </c>
      <c r="I3" s="55" t="s">
        <v>27</v>
      </c>
      <c r="J3" s="190" t="s">
        <v>6</v>
      </c>
      <c r="K3" s="192" t="s">
        <v>28</v>
      </c>
      <c r="L3" s="192" t="s">
        <v>29</v>
      </c>
      <c r="M3" s="178" t="s">
        <v>30</v>
      </c>
      <c r="N3" s="180" t="s">
        <v>44</v>
      </c>
      <c r="O3" s="182" t="s">
        <v>31</v>
      </c>
      <c r="P3" s="184" t="s">
        <v>32</v>
      </c>
      <c r="Q3" s="178" t="s">
        <v>33</v>
      </c>
      <c r="R3" s="56" t="s">
        <v>34</v>
      </c>
    </row>
    <row r="4" spans="1:26" ht="30" customHeight="1" thickBot="1">
      <c r="A4" s="57" t="s">
        <v>35</v>
      </c>
      <c r="B4" s="58" t="s">
        <v>36</v>
      </c>
      <c r="C4" s="58" t="s">
        <v>37</v>
      </c>
      <c r="D4" s="189"/>
      <c r="E4" s="59" t="s">
        <v>38</v>
      </c>
      <c r="F4" s="59" t="s">
        <v>39</v>
      </c>
      <c r="G4" s="59" t="s">
        <v>40</v>
      </c>
      <c r="H4" s="59" t="s">
        <v>41</v>
      </c>
      <c r="I4" s="59" t="s">
        <v>42</v>
      </c>
      <c r="J4" s="191"/>
      <c r="K4" s="193"/>
      <c r="L4" s="193"/>
      <c r="M4" s="179"/>
      <c r="N4" s="181"/>
      <c r="O4" s="183"/>
      <c r="P4" s="185"/>
      <c r="Q4" s="179"/>
      <c r="R4" s="56"/>
      <c r="S4" s="60"/>
    </row>
    <row r="5" spans="1:26" ht="12.75" hidden="1" customHeight="1">
      <c r="A5" s="186"/>
      <c r="B5" s="61"/>
      <c r="C5" s="62"/>
      <c r="D5" s="63"/>
      <c r="E5" s="64"/>
      <c r="F5" s="65"/>
      <c r="G5" s="65"/>
      <c r="H5" s="65"/>
      <c r="I5" s="65"/>
      <c r="J5" s="66">
        <f t="shared" ref="J5:J18" si="0">SUM(E5:I5)</f>
        <v>0</v>
      </c>
      <c r="K5" s="67">
        <f t="shared" ref="K5:K18" si="1">D5+J5</f>
        <v>0</v>
      </c>
      <c r="L5" s="68"/>
      <c r="M5" s="69">
        <f t="shared" ref="M5:M18" si="2">K5-L5</f>
        <v>0</v>
      </c>
      <c r="N5" s="70"/>
      <c r="O5" s="71">
        <v>6.4420000000000002</v>
      </c>
      <c r="P5" s="72">
        <f t="shared" ref="P5:P18" si="3">O5*J5</f>
        <v>0</v>
      </c>
      <c r="Q5" s="73"/>
      <c r="R5" s="73"/>
      <c r="S5" s="74">
        <f t="shared" ref="S5:S19" si="4">O5*L5</f>
        <v>0</v>
      </c>
      <c r="T5" s="75"/>
      <c r="U5" s="75"/>
      <c r="V5" s="75"/>
      <c r="W5" s="75"/>
      <c r="X5" s="75"/>
      <c r="Y5" s="75"/>
      <c r="Z5" s="75"/>
    </row>
    <row r="6" spans="1:26" ht="15" hidden="1" customHeight="1">
      <c r="A6" s="187"/>
      <c r="B6" s="76"/>
      <c r="C6" s="77"/>
      <c r="D6" s="63"/>
      <c r="E6" s="64"/>
      <c r="F6" s="65"/>
      <c r="G6" s="65"/>
      <c r="H6" s="78"/>
      <c r="I6" s="78"/>
      <c r="J6" s="66">
        <f t="shared" si="0"/>
        <v>0</v>
      </c>
      <c r="K6" s="67">
        <f t="shared" si="1"/>
        <v>0</v>
      </c>
      <c r="L6" s="68"/>
      <c r="M6" s="69">
        <f t="shared" si="2"/>
        <v>0</v>
      </c>
      <c r="N6" s="70"/>
      <c r="O6" s="79">
        <v>6.4420000000000002</v>
      </c>
      <c r="P6" s="80">
        <f t="shared" si="3"/>
        <v>0</v>
      </c>
      <c r="Q6" s="73"/>
      <c r="R6" s="73"/>
      <c r="S6" s="74">
        <f t="shared" si="4"/>
        <v>0</v>
      </c>
      <c r="T6" s="75"/>
      <c r="U6" s="75"/>
      <c r="V6" s="75"/>
      <c r="W6" s="75"/>
      <c r="X6" s="75"/>
      <c r="Y6" s="75"/>
      <c r="Z6" s="75"/>
    </row>
    <row r="7" spans="1:26" ht="14.25" hidden="1" customHeight="1">
      <c r="A7" s="187"/>
      <c r="B7" s="81"/>
      <c r="C7" s="77"/>
      <c r="D7" s="63"/>
      <c r="E7" s="82"/>
      <c r="F7" s="82"/>
      <c r="G7" s="82"/>
      <c r="H7" s="82"/>
      <c r="I7" s="82"/>
      <c r="J7" s="83">
        <f t="shared" si="0"/>
        <v>0</v>
      </c>
      <c r="K7" s="67">
        <f t="shared" si="1"/>
        <v>0</v>
      </c>
      <c r="L7" s="68"/>
      <c r="M7" s="69">
        <f t="shared" si="2"/>
        <v>0</v>
      </c>
      <c r="N7" s="70"/>
      <c r="O7" s="79">
        <v>7.125</v>
      </c>
      <c r="P7" s="80">
        <f t="shared" si="3"/>
        <v>0</v>
      </c>
      <c r="Q7" s="73"/>
      <c r="R7" s="73"/>
      <c r="S7" s="74">
        <f t="shared" si="4"/>
        <v>0</v>
      </c>
      <c r="T7" s="75"/>
      <c r="U7" s="75"/>
      <c r="V7" s="75"/>
      <c r="W7" s="75"/>
      <c r="X7" s="75"/>
      <c r="Y7" s="75"/>
      <c r="Z7" s="75"/>
    </row>
    <row r="8" spans="1:26" ht="12.75" hidden="1" customHeight="1">
      <c r="A8" s="187"/>
      <c r="B8" s="81"/>
      <c r="C8" s="84"/>
      <c r="D8" s="63"/>
      <c r="E8" s="82"/>
      <c r="F8" s="82"/>
      <c r="G8" s="82"/>
      <c r="H8" s="82"/>
      <c r="I8" s="82"/>
      <c r="J8" s="83">
        <f t="shared" si="0"/>
        <v>0</v>
      </c>
      <c r="K8" s="67">
        <f t="shared" si="1"/>
        <v>0</v>
      </c>
      <c r="L8" s="68"/>
      <c r="M8" s="69">
        <f t="shared" si="2"/>
        <v>0</v>
      </c>
      <c r="N8" s="70"/>
      <c r="O8" s="79">
        <v>7.125</v>
      </c>
      <c r="P8" s="80">
        <f t="shared" si="3"/>
        <v>0</v>
      </c>
      <c r="Q8" s="73"/>
      <c r="R8" s="73"/>
      <c r="S8" s="74">
        <f t="shared" si="4"/>
        <v>0</v>
      </c>
      <c r="T8" s="75"/>
      <c r="U8" s="75"/>
      <c r="V8" s="75"/>
      <c r="W8" s="75"/>
      <c r="X8" s="75"/>
      <c r="Y8" s="75"/>
      <c r="Z8" s="75"/>
    </row>
    <row r="9" spans="1:26" ht="11.25" hidden="1" customHeight="1">
      <c r="A9" s="187"/>
      <c r="B9" s="81"/>
      <c r="C9" s="84"/>
      <c r="D9" s="63"/>
      <c r="E9" s="82"/>
      <c r="F9" s="82"/>
      <c r="G9" s="82"/>
      <c r="H9" s="82"/>
      <c r="I9" s="82"/>
      <c r="J9" s="83">
        <f t="shared" si="0"/>
        <v>0</v>
      </c>
      <c r="K9" s="67">
        <f t="shared" si="1"/>
        <v>0</v>
      </c>
      <c r="L9" s="68"/>
      <c r="M9" s="69">
        <f t="shared" si="2"/>
        <v>0</v>
      </c>
      <c r="N9" s="70"/>
      <c r="O9" s="79">
        <v>10.927</v>
      </c>
      <c r="P9" s="80">
        <f t="shared" si="3"/>
        <v>0</v>
      </c>
      <c r="Q9" s="80">
        <f>O9*M9</f>
        <v>0</v>
      </c>
      <c r="R9" s="73"/>
      <c r="S9" s="74">
        <f t="shared" si="4"/>
        <v>0</v>
      </c>
      <c r="T9" s="75"/>
      <c r="U9" s="75"/>
      <c r="V9" s="75"/>
      <c r="W9" s="75"/>
      <c r="X9" s="75"/>
      <c r="Y9" s="75"/>
      <c r="Z9" s="75"/>
    </row>
    <row r="10" spans="1:26" ht="12" hidden="1" customHeight="1">
      <c r="A10" s="187"/>
      <c r="B10" s="81"/>
      <c r="C10" s="84"/>
      <c r="D10" s="63"/>
      <c r="E10" s="82"/>
      <c r="F10" s="82"/>
      <c r="G10" s="82"/>
      <c r="H10" s="82"/>
      <c r="I10" s="82"/>
      <c r="J10" s="83">
        <f t="shared" si="0"/>
        <v>0</v>
      </c>
      <c r="K10" s="67">
        <f t="shared" si="1"/>
        <v>0</v>
      </c>
      <c r="L10" s="68"/>
      <c r="M10" s="69">
        <f t="shared" si="2"/>
        <v>0</v>
      </c>
      <c r="N10" s="70"/>
      <c r="O10" s="79">
        <v>6.758</v>
      </c>
      <c r="P10" s="80">
        <f t="shared" si="3"/>
        <v>0</v>
      </c>
      <c r="Q10" s="80">
        <f t="shared" ref="Q10:Q18" si="5">O10*M10</f>
        <v>0</v>
      </c>
      <c r="R10" s="73"/>
      <c r="S10" s="74">
        <f t="shared" si="4"/>
        <v>0</v>
      </c>
      <c r="T10" s="75"/>
      <c r="U10" s="75"/>
      <c r="V10" s="75"/>
      <c r="W10" s="75"/>
      <c r="X10" s="75"/>
      <c r="Y10" s="75"/>
      <c r="Z10" s="75"/>
    </row>
    <row r="11" spans="1:26" s="87" customFormat="1" ht="13.5" hidden="1" customHeight="1">
      <c r="A11" s="187"/>
      <c r="B11" s="81"/>
      <c r="C11" s="84"/>
      <c r="D11" s="63"/>
      <c r="E11" s="82"/>
      <c r="F11" s="82"/>
      <c r="G11" s="82"/>
      <c r="H11" s="82"/>
      <c r="I11" s="82"/>
      <c r="J11" s="83">
        <f t="shared" si="0"/>
        <v>0</v>
      </c>
      <c r="K11" s="68">
        <f t="shared" si="1"/>
        <v>0</v>
      </c>
      <c r="L11" s="68"/>
      <c r="M11" s="69">
        <f t="shared" si="2"/>
        <v>0</v>
      </c>
      <c r="N11" s="70"/>
      <c r="O11" s="79">
        <v>8.7409999999999997</v>
      </c>
      <c r="P11" s="80">
        <f t="shared" si="3"/>
        <v>0</v>
      </c>
      <c r="Q11" s="80">
        <f t="shared" si="5"/>
        <v>0</v>
      </c>
      <c r="R11" s="73"/>
      <c r="S11" s="74">
        <f t="shared" si="4"/>
        <v>0</v>
      </c>
      <c r="T11" s="86"/>
      <c r="U11" s="86"/>
      <c r="V11" s="86"/>
      <c r="W11" s="86"/>
      <c r="X11" s="86"/>
      <c r="Y11" s="86"/>
      <c r="Z11" s="86"/>
    </row>
    <row r="12" spans="1:26" ht="12" hidden="1" customHeight="1">
      <c r="A12" s="187"/>
      <c r="B12" s="81"/>
      <c r="C12" s="84"/>
      <c r="D12" s="63"/>
      <c r="E12" s="82"/>
      <c r="F12" s="82"/>
      <c r="G12" s="82"/>
      <c r="H12" s="82"/>
      <c r="I12" s="82"/>
      <c r="J12" s="83">
        <f t="shared" si="0"/>
        <v>0</v>
      </c>
      <c r="K12" s="67">
        <f t="shared" si="1"/>
        <v>0</v>
      </c>
      <c r="L12" s="68"/>
      <c r="M12" s="69">
        <f t="shared" si="2"/>
        <v>0</v>
      </c>
      <c r="N12" s="70"/>
      <c r="O12" s="79">
        <v>8.7409999999999997</v>
      </c>
      <c r="P12" s="80">
        <f t="shared" si="3"/>
        <v>0</v>
      </c>
      <c r="Q12" s="80">
        <f t="shared" si="5"/>
        <v>0</v>
      </c>
      <c r="R12" s="73"/>
      <c r="S12" s="74">
        <f t="shared" si="4"/>
        <v>0</v>
      </c>
      <c r="T12" s="75"/>
      <c r="U12" s="75"/>
      <c r="V12" s="75"/>
      <c r="W12" s="75"/>
      <c r="X12" s="75"/>
      <c r="Y12" s="75"/>
      <c r="Z12" s="75"/>
    </row>
    <row r="13" spans="1:26" ht="12" customHeight="1">
      <c r="A13" s="187"/>
      <c r="B13" s="81"/>
      <c r="C13" s="84"/>
      <c r="D13" s="63"/>
      <c r="E13" s="82"/>
      <c r="F13" s="82"/>
      <c r="G13" s="82"/>
      <c r="H13" s="82"/>
      <c r="I13" s="82"/>
      <c r="J13" s="83">
        <f t="shared" si="0"/>
        <v>0</v>
      </c>
      <c r="K13" s="67">
        <f t="shared" si="1"/>
        <v>0</v>
      </c>
      <c r="L13" s="68"/>
      <c r="M13" s="69">
        <f t="shared" si="2"/>
        <v>0</v>
      </c>
      <c r="N13" s="70">
        <f>Monthly!J13-'[1](KH)생산계획 )    (2)'!J13</f>
        <v>0</v>
      </c>
      <c r="O13" s="79"/>
      <c r="P13" s="80">
        <f t="shared" si="3"/>
        <v>0</v>
      </c>
      <c r="Q13" s="80">
        <f t="shared" si="5"/>
        <v>0</v>
      </c>
      <c r="R13" s="73"/>
      <c r="S13" s="74">
        <f t="shared" si="4"/>
        <v>0</v>
      </c>
      <c r="T13" s="75"/>
      <c r="U13" s="75"/>
      <c r="V13" s="75"/>
      <c r="W13" s="75"/>
      <c r="X13" s="75"/>
      <c r="Y13" s="75"/>
      <c r="Z13" s="75"/>
    </row>
    <row r="14" spans="1:26" ht="12" customHeight="1">
      <c r="A14" s="187"/>
      <c r="B14" s="81"/>
      <c r="C14" s="84"/>
      <c r="D14" s="63"/>
      <c r="E14" s="82"/>
      <c r="F14" s="82"/>
      <c r="G14" s="82"/>
      <c r="H14" s="82"/>
      <c r="I14" s="82"/>
      <c r="J14" s="83">
        <f>SUM(E14:I14)</f>
        <v>0</v>
      </c>
      <c r="K14" s="67">
        <f>D14+J14</f>
        <v>0</v>
      </c>
      <c r="L14" s="68"/>
      <c r="M14" s="69">
        <f>K14-L14</f>
        <v>0</v>
      </c>
      <c r="N14" s="70">
        <f>Monthly!J14-'[1](KH)생산계획 )    (2)'!J14</f>
        <v>0</v>
      </c>
      <c r="O14" s="79"/>
      <c r="P14" s="80">
        <f>O14*J14</f>
        <v>0</v>
      </c>
      <c r="Q14" s="80">
        <f>O14*M14</f>
        <v>0</v>
      </c>
      <c r="R14" s="73"/>
      <c r="S14" s="74">
        <f>O14*L14</f>
        <v>0</v>
      </c>
      <c r="T14" s="75"/>
      <c r="U14" s="75"/>
      <c r="V14" s="75"/>
      <c r="W14" s="75"/>
      <c r="X14" s="75"/>
      <c r="Y14" s="75"/>
      <c r="Z14" s="75"/>
    </row>
    <row r="15" spans="1:26" ht="15" customHeight="1">
      <c r="A15" s="187"/>
      <c r="B15" s="81"/>
      <c r="C15" s="84"/>
      <c r="D15" s="63"/>
      <c r="E15" s="82"/>
      <c r="F15" s="78"/>
      <c r="G15" s="82"/>
      <c r="H15" s="78"/>
      <c r="I15" s="78"/>
      <c r="J15" s="88">
        <f>SUM(E15:I15)</f>
        <v>0</v>
      </c>
      <c r="K15" s="67">
        <f>D15+J15</f>
        <v>0</v>
      </c>
      <c r="L15" s="68"/>
      <c r="M15" s="69">
        <f>K15-L15</f>
        <v>0</v>
      </c>
      <c r="N15" s="70">
        <f>Monthly!J15-'[1](KH)생산계획 )    (2)'!J15</f>
        <v>-360</v>
      </c>
      <c r="O15" s="79"/>
      <c r="P15" s="80">
        <f>O15*J15</f>
        <v>0</v>
      </c>
      <c r="Q15" s="80">
        <f>O15*M15</f>
        <v>0</v>
      </c>
      <c r="R15" s="73">
        <f>O15*L15</f>
        <v>0</v>
      </c>
      <c r="S15" s="74">
        <f>O15*L15</f>
        <v>0</v>
      </c>
      <c r="T15" s="75"/>
      <c r="U15" s="75"/>
      <c r="V15" s="75"/>
      <c r="W15" s="75"/>
      <c r="X15" s="75"/>
      <c r="Y15" s="75"/>
      <c r="Z15" s="75"/>
    </row>
    <row r="16" spans="1:26" ht="15" customHeight="1">
      <c r="A16" s="187"/>
      <c r="B16" s="81"/>
      <c r="C16" s="84"/>
      <c r="D16" s="63"/>
      <c r="E16" s="82"/>
      <c r="F16" s="78"/>
      <c r="G16" s="82"/>
      <c r="H16" s="78"/>
      <c r="I16" s="78"/>
      <c r="J16" s="88">
        <f t="shared" si="0"/>
        <v>0</v>
      </c>
      <c r="K16" s="67">
        <f t="shared" si="1"/>
        <v>0</v>
      </c>
      <c r="L16" s="68"/>
      <c r="M16" s="69">
        <f t="shared" si="2"/>
        <v>0</v>
      </c>
      <c r="N16" s="70">
        <f>Monthly!J16-'[1](KH)생산계획 )    (2)'!J16</f>
        <v>0</v>
      </c>
      <c r="O16" s="79"/>
      <c r="P16" s="80">
        <f t="shared" si="3"/>
        <v>0</v>
      </c>
      <c r="Q16" s="80">
        <f t="shared" si="5"/>
        <v>0</v>
      </c>
      <c r="R16" s="73">
        <f t="shared" ref="R16:R18" si="6">O16*L16</f>
        <v>0</v>
      </c>
      <c r="S16" s="74">
        <f t="shared" si="4"/>
        <v>0</v>
      </c>
      <c r="T16" s="75"/>
      <c r="U16" s="75"/>
      <c r="V16" s="75"/>
      <c r="W16" s="75"/>
      <c r="X16" s="75"/>
      <c r="Y16" s="75"/>
      <c r="Z16" s="75"/>
    </row>
    <row r="17" spans="1:26" ht="12" customHeight="1">
      <c r="A17" s="187"/>
      <c r="B17" s="81"/>
      <c r="C17" s="84"/>
      <c r="D17" s="63"/>
      <c r="E17" s="82"/>
      <c r="F17" s="82"/>
      <c r="G17" s="82"/>
      <c r="H17" s="82"/>
      <c r="I17" s="82"/>
      <c r="J17" s="83">
        <f>SUM(E17:I17)</f>
        <v>0</v>
      </c>
      <c r="K17" s="67">
        <f t="shared" si="1"/>
        <v>0</v>
      </c>
      <c r="L17" s="68"/>
      <c r="M17" s="69">
        <f>K17-L17</f>
        <v>0</v>
      </c>
      <c r="N17" s="70">
        <f>Monthly!J17-'[1](KH)생산계획 )    (2)'!J17</f>
        <v>-2340</v>
      </c>
      <c r="O17" s="79"/>
      <c r="P17" s="80">
        <f t="shared" si="3"/>
        <v>0</v>
      </c>
      <c r="Q17" s="80">
        <f t="shared" si="5"/>
        <v>0</v>
      </c>
      <c r="R17" s="73">
        <f>O17*L17</f>
        <v>0</v>
      </c>
      <c r="S17" s="74">
        <f>O17*L17</f>
        <v>0</v>
      </c>
      <c r="T17" s="75"/>
      <c r="U17" s="75"/>
      <c r="V17" s="75"/>
      <c r="W17" s="75"/>
      <c r="X17" s="75"/>
      <c r="Y17" s="75"/>
      <c r="Z17" s="75"/>
    </row>
    <row r="18" spans="1:26" ht="13.5" customHeight="1">
      <c r="A18" s="187"/>
      <c r="B18" s="81"/>
      <c r="C18" s="84"/>
      <c r="D18" s="63"/>
      <c r="E18" s="82"/>
      <c r="F18" s="78"/>
      <c r="G18" s="78"/>
      <c r="H18" s="65"/>
      <c r="I18" s="78"/>
      <c r="J18" s="88">
        <f t="shared" si="0"/>
        <v>0</v>
      </c>
      <c r="K18" s="67">
        <f t="shared" si="1"/>
        <v>0</v>
      </c>
      <c r="L18" s="68"/>
      <c r="M18" s="69">
        <f t="shared" si="2"/>
        <v>0</v>
      </c>
      <c r="N18" s="70">
        <f>Monthly!J18-'[1](KH)생산계획 )    (2)'!J18</f>
        <v>0</v>
      </c>
      <c r="O18" s="79"/>
      <c r="P18" s="80">
        <f t="shared" si="3"/>
        <v>0</v>
      </c>
      <c r="Q18" s="80">
        <f t="shared" si="5"/>
        <v>0</v>
      </c>
      <c r="R18" s="73">
        <f t="shared" si="6"/>
        <v>0</v>
      </c>
      <c r="S18" s="74">
        <f t="shared" si="4"/>
        <v>0</v>
      </c>
      <c r="T18" s="75"/>
      <c r="U18" s="75"/>
      <c r="V18" s="75"/>
      <c r="W18" s="75"/>
      <c r="X18" s="75"/>
      <c r="Y18" s="75"/>
      <c r="Z18" s="75"/>
    </row>
    <row r="19" spans="1:26" s="60" customFormat="1" ht="12" customHeight="1" thickBot="1">
      <c r="A19" s="89"/>
      <c r="B19" s="90" t="s">
        <v>6</v>
      </c>
      <c r="C19" s="91"/>
      <c r="D19" s="92"/>
      <c r="E19" s="92"/>
      <c r="F19" s="92"/>
      <c r="G19" s="92"/>
      <c r="H19" s="92"/>
      <c r="I19" s="92"/>
      <c r="J19" s="92">
        <f t="shared" ref="J19:Q19" si="7">SUM(J5:J18)</f>
        <v>0</v>
      </c>
      <c r="K19" s="92">
        <f t="shared" si="7"/>
        <v>0</v>
      </c>
      <c r="L19" s="92">
        <f t="shared" si="7"/>
        <v>0</v>
      </c>
      <c r="M19" s="92">
        <f t="shared" si="7"/>
        <v>0</v>
      </c>
      <c r="N19" s="92">
        <f t="shared" si="7"/>
        <v>-2700</v>
      </c>
      <c r="O19" s="93">
        <f t="shared" si="7"/>
        <v>62.301000000000002</v>
      </c>
      <c r="P19" s="94">
        <f t="shared" si="7"/>
        <v>0</v>
      </c>
      <c r="Q19" s="94">
        <f t="shared" si="7"/>
        <v>0</v>
      </c>
      <c r="R19" s="73"/>
      <c r="S19" s="74">
        <f t="shared" si="4"/>
        <v>0</v>
      </c>
      <c r="T19" s="95"/>
      <c r="U19" s="95"/>
      <c r="V19" s="95"/>
      <c r="W19" s="95"/>
      <c r="X19" s="95"/>
      <c r="Y19" s="95"/>
      <c r="Z19" s="95"/>
    </row>
    <row r="20" spans="1:26" ht="23.25" customHeight="1">
      <c r="B20" s="47"/>
      <c r="C20" s="47"/>
      <c r="D20" s="47"/>
      <c r="E20" s="47"/>
      <c r="F20" s="47"/>
      <c r="G20" s="47"/>
      <c r="H20" s="47"/>
      <c r="I20" s="47"/>
      <c r="J20" s="96"/>
      <c r="K20" s="47"/>
      <c r="L20" s="97"/>
      <c r="M20" s="98"/>
      <c r="N20" s="47"/>
      <c r="O20" s="47"/>
      <c r="P20" s="96"/>
      <c r="Q20" s="47"/>
    </row>
  </sheetData>
  <mergeCells count="10">
    <mergeCell ref="A5:A18"/>
    <mergeCell ref="D3:D4"/>
    <mergeCell ref="J3:J4"/>
    <mergeCell ref="K3:K4"/>
    <mergeCell ref="L3:L4"/>
    <mergeCell ref="M3:M4"/>
    <mergeCell ref="N3:N4"/>
    <mergeCell ref="O3:O4"/>
    <mergeCell ref="P3:P4"/>
    <mergeCell ref="Q3:Q4"/>
  </mergeCells>
  <printOptions horizontalCentered="1" verticalCentered="1"/>
  <pageMargins left="0.25" right="0" top="0.25" bottom="0" header="0" footer="0"/>
  <pageSetup scale="59" orientation="landscape" r:id="rId1"/>
  <headerFooter alignWithMargins="0">
    <oddFooter>&amp;LSP-04-08-002B (Rev.0)&amp;RDong Jin Viet Nam.Co.,JSC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</vt:lpstr>
      <vt:lpstr>Monthly</vt:lpstr>
      <vt:lpstr>Monthly!Print_Area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Nguyen, Tuan Anh/ BAS-HCM</cp:lastModifiedBy>
  <dcterms:created xsi:type="dcterms:W3CDTF">2021-11-16T07:49:13Z</dcterms:created>
  <dcterms:modified xsi:type="dcterms:W3CDTF">2021-11-27T03:02:19Z</dcterms:modified>
</cp:coreProperties>
</file>