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B:\FileStore\templates\"/>
    </mc:Choice>
  </mc:AlternateContent>
  <xr:revisionPtr revIDLastSave="0" documentId="13_ncr:1_{E409AC82-5CE0-4C32-8A1A-26DE9FB4563C}" xr6:coauthVersionLast="46" xr6:coauthVersionMax="46" xr10:uidLastSave="{00000000-0000-0000-0000-000000000000}"/>
  <bookViews>
    <workbookView xWindow="-108" yWindow="-108" windowWidth="23256" windowHeight="12720" xr2:uid="{00000000-000D-0000-FFFF-FFFF00000000}"/>
  </bookViews>
  <sheets>
    <sheet name="Mail" sheetId="2" r:id="rId1"/>
    <sheet name="KhachHang" sheetId="3" r:id="rId2"/>
    <sheet name="thanh toán 12.2020" sheetId="1" r:id="rId3"/>
  </sheets>
  <definedNames>
    <definedName name="_xlnm._FilterDatabase" localSheetId="0" hidden="1">Mail!$A$1:$Q$4</definedName>
    <definedName name="KhachHang">KhachHang!$A:$H</definedName>
    <definedName name="_xlnm.Print_Area" localSheetId="2">'thanh toán 12.2020'!$A$2:$O$19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2" l="1"/>
  <c r="G3" i="2"/>
  <c r="H3" i="2"/>
  <c r="I3" i="2"/>
  <c r="J3" i="2"/>
  <c r="F4" i="2"/>
  <c r="G4" i="2"/>
  <c r="H4" i="2"/>
  <c r="I4" i="2"/>
  <c r="J4" i="2"/>
  <c r="E3" i="2"/>
  <c r="E4" i="2"/>
  <c r="C4" i="2"/>
  <c r="C3" i="2"/>
  <c r="B2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N11" i="1"/>
  <c r="M11" i="1"/>
  <c r="O10" i="1"/>
  <c r="O9" i="1"/>
  <c r="O1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THUCSPC</author>
  </authors>
  <commentList>
    <comment ref="A3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 xml:space="preserve">Hướng dẫn:
</t>
        </r>
        <r>
          <rPr>
            <sz val="9"/>
            <color indexed="81"/>
            <rFont val="Tahoma"/>
            <family val="2"/>
          </rPr>
          <t xml:space="preserve">- Không được thay đổi thư tự cột màu vàng.
- Nội dung ID1 và ID2 chỉ dành để Vlookup dữ liệu từ file excel khác.
- Hàng dữ  liệu mẫu ví dụ có thể xóa đi được.
- Bạn có thể để hoặc xóa comment này.
</t>
        </r>
      </text>
    </comment>
  </commentList>
</comments>
</file>

<file path=xl/sharedStrings.xml><?xml version="1.0" encoding="utf-8"?>
<sst xmlns="http://schemas.openxmlformats.org/spreadsheetml/2006/main" count="87" uniqueCount="51">
  <si>
    <t>Công ty TNHH MTV Điện lực Đồng Nai</t>
  </si>
  <si>
    <t>Điện lực Xuân Lộc</t>
  </si>
  <si>
    <t>BẢNG KÊ THANH TOÁN TIỀN ĐIỆN MẶT TRỜI TRÊN MÁI NHÀ</t>
  </si>
  <si>
    <t>Stt</t>
  </si>
  <si>
    <t>Mã khách hàng</t>
  </si>
  <si>
    <t>Tên khách hàng</t>
  </si>
  <si>
    <t>Địa chỉ</t>
  </si>
  <si>
    <t>Mã GCS</t>
  </si>
  <si>
    <t>Người Thụ Hưởng</t>
  </si>
  <si>
    <t>Năm</t>
  </si>
  <si>
    <t>Tháng</t>
  </si>
  <si>
    <t>Điện năng phát lên lưới</t>
  </si>
  <si>
    <t>Đơn giá VNĐ/kwh</t>
  </si>
  <si>
    <t>Thành tiền (chưa thuế GTGT)</t>
  </si>
  <si>
    <t>Thuế GTGT (10%)</t>
  </si>
  <si>
    <t>Tổng tiền</t>
  </si>
  <si>
    <t>Tên TK</t>
  </si>
  <si>
    <t>Số TK</t>
  </si>
  <si>
    <t>Ngân hàng</t>
  </si>
  <si>
    <t>TỔNG CỘNG</t>
  </si>
  <si>
    <t>NGƯỜI LẬP</t>
  </si>
  <si>
    <t> TT. DỊCH VỤ KHÁCH HÀNG</t>
  </si>
  <si>
    <t xml:space="preserve">PP. KINH DOANH  </t>
  </si>
  <si>
    <t> GIÁM ĐỐC</t>
  </si>
  <si>
    <t>Nguyễn Hải Phước Anh</t>
  </si>
  <si>
    <t>Nguyễn Thành Đạt</t>
  </si>
  <si>
    <t xml:space="preserve">Hồ Văn Sơn </t>
  </si>
  <si>
    <t>Phạm Quang Vĩnh Phú</t>
  </si>
  <si>
    <t>PK05000098015</t>
  </si>
  <si>
    <t>Công ty TNHH một thành viên Hoàng Trung Anh</t>
  </si>
  <si>
    <t>58 Phạm Hồng Thái, phường Bến Thành, quận 1, thành phố Hồ Chí Minh, Việt Nam</t>
  </si>
  <si>
    <t>051000X10</t>
  </si>
  <si>
    <t>Công ty TNHH Một thành viên Hoàng Trung Anh</t>
  </si>
  <si>
    <t>1017281133</t>
  </si>
  <si>
    <t>Ngân hàng TMCP Ngoại thương Việt Nam (Vietcombank) – Chi nhánh Nam Sài Gòn</t>
  </si>
  <si>
    <t>PK05000017783</t>
  </si>
  <si>
    <t>Quỹ tín dụng nhân dân Xuân Định-Phòng Giao dịch Bảo Định</t>
  </si>
  <si>
    <t>Số 4646 QL1A, khu 1, ấp Bảo Định, xã Xuân Định, huyện Xuân Lộc, tỉnh Đồng Nai</t>
  </si>
  <si>
    <t>051651D01</t>
  </si>
  <si>
    <t>Quỹ Tín dụng nhân dân Xuân Định</t>
  </si>
  <si>
    <t>7241100033006</t>
  </si>
  <si>
    <t>Ngân hàng TMCP Quân Đội (MBbank) – Chi nhánh Long Khánh</t>
  </si>
  <si>
    <t>x</t>
  </si>
  <si>
    <t>Email</t>
  </si>
  <si>
    <t>Chọn để gửi</t>
  </si>
  <si>
    <t>ID</t>
  </si>
  <si>
    <t>Khách hàng</t>
  </si>
  <si>
    <t>Chủ tài khoản</t>
  </si>
  <si>
    <t>Số tài khoản</t>
  </si>
  <si>
    <t>xx</t>
  </si>
  <si>
    <t>xxx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</si>
</sst>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1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0"/>
      <color theme="1"/>
      <name val="Times New Roman"/>
      <family val="1"/>
    </font>
    <font>
      <sz val="10"/>
      <name val="Times New Roman"/>
      <family val="1"/>
    </font>
    <font>
      <b/>
      <sz val="10"/>
      <color theme="1"/>
      <name val="Times New Roman"/>
      <family val="1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sz val="10"/>
      <color indexed="8"/>
      <name val="Arial"/>
      <family val="2"/>
    </font>
    <font>
      <sz val="12"/>
      <color indexed="8"/>
      <name val="Times New Roman"/>
      <family val="1"/>
    </font>
    <font>
      <b/>
      <sz val="12"/>
      <color theme="1"/>
      <name val="Times New Roman"/>
      <family val="1"/>
    </font>
    <font>
      <b/>
      <sz val="12"/>
      <color indexed="8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2"/>
      <color rgb="FF0070C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9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" fillId="0" borderId="0"/>
    <xf numFmtId="43" fontId="1" fillId="0" borderId="0" applyFont="0" applyFill="0" applyBorder="0" applyAlignment="0" applyProtection="0"/>
    <xf numFmtId="0" fontId="7" fillId="0" borderId="0"/>
    <xf numFmtId="0" fontId="9" fillId="0" borderId="0" applyNumberFormat="0" applyFill="0" applyBorder="0" applyAlignment="0" applyProtection="0"/>
    <xf numFmtId="0" fontId="10" fillId="0" borderId="0">
      <alignment vertical="top"/>
    </xf>
  </cellStyleXfs>
  <cellXfs count="50">
    <xf numFmtId="0" fontId="0" fillId="0" borderId="0" xfId="0"/>
    <xf numFmtId="0" fontId="2" fillId="2" borderId="0" xfId="0" applyNumberFormat="1" applyFont="1" applyFill="1" applyAlignment="1">
      <alignment vertical="center"/>
    </xf>
    <xf numFmtId="0" fontId="2" fillId="2" borderId="0" xfId="0" applyNumberFormat="1" applyFont="1" applyFill="1" applyAlignment="1">
      <alignment horizontal="center" vertical="center"/>
    </xf>
    <xf numFmtId="49" fontId="2" fillId="2" borderId="0" xfId="0" applyNumberFormat="1" applyFont="1" applyFill="1" applyAlignment="1">
      <alignment horizontal="right" vertical="center"/>
    </xf>
    <xf numFmtId="0" fontId="3" fillId="2" borderId="0" xfId="0" applyNumberFormat="1" applyFont="1" applyFill="1" applyAlignment="1">
      <alignment horizontal="center" vertical="center"/>
    </xf>
    <xf numFmtId="0" fontId="3" fillId="2" borderId="1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NumberFormat="1" applyFont="1" applyBorder="1" applyAlignment="1">
      <alignment vertical="center"/>
    </xf>
    <xf numFmtId="0" fontId="4" fillId="0" borderId="1" xfId="0" applyNumberFormat="1" applyFont="1" applyBorder="1" applyAlignment="1">
      <alignment vertical="center" wrapText="1"/>
    </xf>
    <xf numFmtId="0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3" fontId="4" fillId="0" borderId="1" xfId="0" applyNumberFormat="1" applyFont="1" applyBorder="1" applyAlignment="1">
      <alignment vertical="center"/>
    </xf>
    <xf numFmtId="0" fontId="2" fillId="0" borderId="0" xfId="0" applyFont="1"/>
    <xf numFmtId="0" fontId="2" fillId="2" borderId="0" xfId="0" applyFont="1" applyFill="1"/>
    <xf numFmtId="0" fontId="5" fillId="2" borderId="1" xfId="0" applyNumberFormat="1" applyFont="1" applyFill="1" applyBorder="1" applyAlignment="1">
      <alignment vertical="center" wrapText="1"/>
    </xf>
    <xf numFmtId="0" fontId="5" fillId="2" borderId="1" xfId="0" quotePrefix="1" applyNumberFormat="1" applyFont="1" applyFill="1" applyBorder="1" applyAlignment="1">
      <alignment horizontal="right" vertical="center" wrapText="1"/>
    </xf>
    <xf numFmtId="3" fontId="6" fillId="0" borderId="1" xfId="0" applyNumberFormat="1" applyFont="1" applyBorder="1" applyAlignment="1">
      <alignment vertical="center"/>
    </xf>
    <xf numFmtId="0" fontId="3" fillId="0" borderId="0" xfId="0" applyFont="1" applyBorder="1"/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 applyAlignme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8" fillId="0" borderId="0" xfId="3" applyFont="1" applyProtection="1">
      <protection locked="0"/>
    </xf>
    <xf numFmtId="0" fontId="8" fillId="0" borderId="0" xfId="3" applyFont="1" applyAlignment="1" applyProtection="1">
      <alignment horizontal="center"/>
      <protection locked="0"/>
    </xf>
    <xf numFmtId="0" fontId="12" fillId="0" borderId="0" xfId="3" applyFont="1" applyAlignment="1" applyProtection="1">
      <alignment horizontal="center" vertical="center" wrapText="1"/>
      <protection locked="0"/>
    </xf>
    <xf numFmtId="0" fontId="11" fillId="0" borderId="1" xfId="5" applyFont="1" applyBorder="1" applyAlignment="1" applyProtection="1">
      <alignment horizontal="left" vertical="center" wrapText="1" readingOrder="1"/>
      <protection locked="0"/>
    </xf>
    <xf numFmtId="0" fontId="11" fillId="0" borderId="1" xfId="5" applyFont="1" applyBorder="1" applyAlignment="1" applyProtection="1">
      <alignment horizontal="center" vertical="center" wrapText="1" readingOrder="1"/>
      <protection locked="0"/>
    </xf>
    <xf numFmtId="11" fontId="9" fillId="0" borderId="1" xfId="4" applyNumberFormat="1" applyBorder="1" applyAlignment="1" applyProtection="1">
      <alignment horizontal="left" vertical="center" wrapText="1" readingOrder="1"/>
      <protection locked="0"/>
    </xf>
    <xf numFmtId="0" fontId="8" fillId="0" borderId="0" xfId="3" applyFont="1" applyAlignment="1" applyProtection="1">
      <alignment vertical="center" wrapText="1" readingOrder="1"/>
      <protection locked="0"/>
    </xf>
    <xf numFmtId="0" fontId="8" fillId="0" borderId="0" xfId="3" applyFont="1" applyAlignment="1" applyProtection="1">
      <alignment wrapText="1"/>
      <protection locked="0"/>
    </xf>
    <xf numFmtId="164" fontId="8" fillId="0" borderId="0" xfId="2" applyNumberFormat="1" applyFont="1" applyAlignment="1" applyProtection="1">
      <alignment vertical="center" wrapText="1" readingOrder="1"/>
      <protection locked="0"/>
    </xf>
    <xf numFmtId="164" fontId="8" fillId="0" borderId="0" xfId="2" applyNumberFormat="1" applyFont="1" applyAlignment="1" applyProtection="1">
      <alignment wrapText="1"/>
      <protection locked="0"/>
    </xf>
    <xf numFmtId="164" fontId="8" fillId="0" borderId="0" xfId="2" applyNumberFormat="1" applyFont="1" applyProtection="1">
      <protection locked="0"/>
    </xf>
    <xf numFmtId="0" fontId="13" fillId="3" borderId="0" xfId="5" applyFont="1" applyFill="1" applyAlignment="1">
      <alignment horizontal="center" vertical="center" wrapText="1"/>
    </xf>
    <xf numFmtId="0" fontId="3" fillId="2" borderId="0" xfId="0" applyNumberFormat="1" applyFont="1" applyFill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2" fillId="2" borderId="0" xfId="0" applyNumberFormat="1" applyFont="1" applyFill="1" applyAlignment="1">
      <alignment horizontal="center" vertical="center"/>
    </xf>
    <xf numFmtId="0" fontId="3" fillId="2" borderId="1" xfId="0" applyNumberFormat="1" applyFont="1" applyFill="1" applyBorder="1" applyAlignment="1">
      <alignment horizontal="center" vertical="center"/>
    </xf>
    <xf numFmtId="0" fontId="3" fillId="2" borderId="1" xfId="0" applyNumberFormat="1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16" fillId="0" borderId="0" xfId="3" applyFont="1" applyAlignment="1" applyProtection="1">
      <alignment wrapText="1"/>
      <protection locked="0"/>
    </xf>
    <xf numFmtId="0" fontId="12" fillId="4" borderId="0" xfId="3" applyFont="1" applyFill="1" applyAlignment="1" applyProtection="1">
      <alignment horizontal="center" vertical="center" wrapText="1"/>
      <protection locked="0"/>
    </xf>
    <xf numFmtId="0" fontId="12" fillId="4" borderId="0" xfId="3" applyFont="1" applyFill="1" applyAlignment="1" applyProtection="1">
      <alignment vertical="center" readingOrder="1"/>
      <protection locked="0"/>
    </xf>
    <xf numFmtId="164" fontId="12" fillId="4" borderId="0" xfId="2" applyNumberFormat="1" applyFont="1" applyFill="1" applyAlignment="1" applyProtection="1">
      <alignment horizontal="center" vertical="center" wrapText="1"/>
      <protection locked="0"/>
    </xf>
    <xf numFmtId="0" fontId="13" fillId="4" borderId="0" xfId="5" applyFont="1" applyFill="1" applyAlignment="1">
      <alignment horizontal="center" vertical="center" wrapText="1"/>
    </xf>
    <xf numFmtId="164" fontId="13" fillId="4" borderId="0" xfId="2" applyNumberFormat="1" applyFont="1" applyFill="1" applyAlignment="1">
      <alignment horizontal="center" vertical="center" wrapText="1"/>
    </xf>
  </cellXfs>
  <cellStyles count="6">
    <cellStyle name="Comma" xfId="2" builtinId="3"/>
    <cellStyle name="Hyperlink" xfId="4" builtinId="8"/>
    <cellStyle name="Normal" xfId="0" builtinId="0"/>
    <cellStyle name="Normal 2" xfId="1" xr:uid="{00000000-0005-0000-0000-000001000000}"/>
    <cellStyle name="Normal 2 2" xfId="5" xr:uid="{FF585E76-11DA-48B3-8602-C7D6FB3834FC}"/>
    <cellStyle name="Normal 3" xfId="3" xr:uid="{CEF64C2F-267D-4BCC-BDDF-EAB861F0CAED}"/>
  </cellStyles>
  <dxfs count="6"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thucspc@gmail.com" TargetMode="External"/><Relationship Id="rId1" Type="http://schemas.openxmlformats.org/officeDocument/2006/relationships/hyperlink" Target="mailto:thucspc@gmail.com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2399E6-1AE2-469F-9D33-F9331B39F040}">
  <dimension ref="A1:Q4"/>
  <sheetViews>
    <sheetView tabSelected="1" topLeftCell="B1" workbookViewId="0">
      <selection activeCell="L13" sqref="L13"/>
    </sheetView>
  </sheetViews>
  <sheetFormatPr defaultRowHeight="15.6" outlineLevelCol="1" x14ac:dyDescent="0.3"/>
  <cols>
    <col min="1" max="1" width="15.796875" style="24" customWidth="1"/>
    <col min="2" max="2" width="14.8984375" style="25" customWidth="1"/>
    <col min="3" max="3" width="20.296875" style="24" customWidth="1"/>
    <col min="4" max="4" width="21.796875" style="24" customWidth="1"/>
    <col min="5" max="5" width="27.296875" style="24" customWidth="1"/>
    <col min="6" max="6" width="30.3984375" style="24" hidden="1" customWidth="1" outlineLevel="1"/>
    <col min="7" max="7" width="12.296875" style="24" hidden="1" customWidth="1" outlineLevel="1"/>
    <col min="8" max="8" width="21.3984375" style="24" hidden="1" customWidth="1" outlineLevel="1"/>
    <col min="9" max="9" width="15.19921875" style="24" hidden="1" customWidth="1" outlineLevel="1"/>
    <col min="10" max="10" width="34.69921875" style="24" hidden="1" customWidth="1" outlineLevel="1"/>
    <col min="11" max="11" width="7.59765625" style="34" customWidth="1" collapsed="1"/>
    <col min="12" max="12" width="8.8984375" style="34" customWidth="1"/>
    <col min="13" max="13" width="13.19921875" style="34" bestFit="1" customWidth="1"/>
    <col min="14" max="14" width="12.296875" style="34" bestFit="1" customWidth="1"/>
    <col min="15" max="15" width="14" style="34" bestFit="1" customWidth="1"/>
    <col min="16" max="16" width="12.3984375" style="34" bestFit="1" customWidth="1"/>
    <col min="17" max="17" width="13.5" style="34" bestFit="1" customWidth="1"/>
    <col min="18" max="18" width="23.3984375" style="24" customWidth="1"/>
    <col min="19" max="16384" width="8.796875" style="24"/>
  </cols>
  <sheetData>
    <row r="1" spans="1:17" s="26" customFormat="1" ht="49.2" customHeight="1" x14ac:dyDescent="0.3">
      <c r="A1" s="35" t="s">
        <v>45</v>
      </c>
      <c r="B1" s="35" t="s">
        <v>44</v>
      </c>
      <c r="C1" s="35" t="s">
        <v>43</v>
      </c>
      <c r="D1" s="45" t="s">
        <v>4</v>
      </c>
      <c r="E1" s="45" t="s">
        <v>46</v>
      </c>
      <c r="F1" s="45" t="s">
        <v>6</v>
      </c>
      <c r="G1" s="45" t="s">
        <v>7</v>
      </c>
      <c r="H1" s="46" t="s">
        <v>47</v>
      </c>
      <c r="I1" s="46" t="s">
        <v>48</v>
      </c>
      <c r="J1" s="46" t="s">
        <v>18</v>
      </c>
      <c r="K1" s="47" t="s">
        <v>9</v>
      </c>
      <c r="L1" s="47" t="s">
        <v>10</v>
      </c>
      <c r="M1" s="47" t="s">
        <v>11</v>
      </c>
      <c r="N1" s="47" t="s">
        <v>12</v>
      </c>
      <c r="O1" s="47" t="s">
        <v>13</v>
      </c>
      <c r="P1" s="47" t="s">
        <v>14</v>
      </c>
      <c r="Q1" s="47" t="s">
        <v>15</v>
      </c>
    </row>
    <row r="2" spans="1:17" s="26" customFormat="1" ht="15.6" customHeight="1" x14ac:dyDescent="0.3">
      <c r="A2" s="35"/>
      <c r="B2" s="35">
        <f t="shared" ref="B2:Q2" si="0">COLUMN()-1</f>
        <v>1</v>
      </c>
      <c r="C2" s="35">
        <f t="shared" si="0"/>
        <v>2</v>
      </c>
      <c r="D2" s="48">
        <f t="shared" si="0"/>
        <v>3</v>
      </c>
      <c r="E2" s="48">
        <f t="shared" si="0"/>
        <v>4</v>
      </c>
      <c r="F2" s="48">
        <f t="shared" si="0"/>
        <v>5</v>
      </c>
      <c r="G2" s="48">
        <f t="shared" si="0"/>
        <v>6</v>
      </c>
      <c r="H2" s="48">
        <f t="shared" si="0"/>
        <v>7</v>
      </c>
      <c r="I2" s="48">
        <f t="shared" si="0"/>
        <v>8</v>
      </c>
      <c r="J2" s="48">
        <f t="shared" si="0"/>
        <v>9</v>
      </c>
      <c r="K2" s="49">
        <f t="shared" si="0"/>
        <v>10</v>
      </c>
      <c r="L2" s="49">
        <f t="shared" si="0"/>
        <v>11</v>
      </c>
      <c r="M2" s="49">
        <f t="shared" si="0"/>
        <v>12</v>
      </c>
      <c r="N2" s="49">
        <f t="shared" si="0"/>
        <v>13</v>
      </c>
      <c r="O2" s="49">
        <f t="shared" si="0"/>
        <v>14</v>
      </c>
      <c r="P2" s="49">
        <f t="shared" si="0"/>
        <v>15</v>
      </c>
      <c r="Q2" s="49">
        <f t="shared" si="0"/>
        <v>16</v>
      </c>
    </row>
    <row r="3" spans="1:17" s="30" customFormat="1" ht="34.799999999999997" customHeight="1" x14ac:dyDescent="0.3">
      <c r="A3" s="27"/>
      <c r="B3" s="28" t="s">
        <v>42</v>
      </c>
      <c r="C3" s="29" t="str">
        <f>VLOOKUP(D3,KhachHang,8,0)</f>
        <v>xx</v>
      </c>
      <c r="D3" s="30" t="s">
        <v>28</v>
      </c>
      <c r="E3" s="44" t="str">
        <f>VLOOKUP($D3,KhachHang,COLUMN()-3,0)</f>
        <v>Công ty TNHH một thành viên Hoàng Trung Anh</v>
      </c>
      <c r="F3" s="44" t="str">
        <f>VLOOKUP($D3,KhachHang,COLUMN()-3,0)</f>
        <v>58 Phạm Hồng Thái, phường Bến Thành, quận 1, thành phố Hồ Chí Minh, Việt Nam</v>
      </c>
      <c r="G3" s="44" t="str">
        <f>VLOOKUP($D3,KhachHang,COLUMN()-3,0)</f>
        <v>051000X10</v>
      </c>
      <c r="H3" s="44" t="str">
        <f>VLOOKUP($D3,KhachHang,COLUMN()-3,0)</f>
        <v>Công ty TNHH Một thành viên Hoàng Trung Anh</v>
      </c>
      <c r="I3" s="44" t="str">
        <f>VLOOKUP($D3,KhachHang,COLUMN()-3,0)</f>
        <v>1017281133</v>
      </c>
      <c r="J3" s="44" t="str">
        <f>VLOOKUP($D3,KhachHang,COLUMN()-3,0)</f>
        <v>Ngân hàng TMCP Ngoại thương Việt Nam (Vietcombank) – Chi nhánh Nam Sài Gòn</v>
      </c>
      <c r="K3" s="32">
        <v>2020</v>
      </c>
      <c r="L3" s="32">
        <v>12</v>
      </c>
      <c r="M3" s="32">
        <v>20500</v>
      </c>
      <c r="N3" s="32">
        <v>1940</v>
      </c>
      <c r="O3" s="32">
        <v>39770000</v>
      </c>
      <c r="P3" s="32">
        <v>3977000</v>
      </c>
      <c r="Q3" s="32">
        <v>43747000</v>
      </c>
    </row>
    <row r="4" spans="1:17" s="31" customFormat="1" ht="34.799999999999997" customHeight="1" x14ac:dyDescent="0.3">
      <c r="B4" s="28" t="s">
        <v>42</v>
      </c>
      <c r="C4" s="29" t="str">
        <f>VLOOKUP(D4,KhachHang,8,0)</f>
        <v>xxx</v>
      </c>
      <c r="D4" s="31" t="s">
        <v>35</v>
      </c>
      <c r="E4" s="44" t="str">
        <f>VLOOKUP($D4,KhachHang,COLUMN()-3,0)</f>
        <v>Quỹ tín dụng nhân dân Xuân Định-Phòng Giao dịch Bảo Định</v>
      </c>
      <c r="F4" s="44" t="str">
        <f>VLOOKUP($D4,KhachHang,COLUMN()-3,0)</f>
        <v>Số 4646 QL1A, khu 1, ấp Bảo Định, xã Xuân Định, huyện Xuân Lộc, tỉnh Đồng Nai</v>
      </c>
      <c r="G4" s="44" t="str">
        <f>VLOOKUP($D4,KhachHang,COLUMN()-3,0)</f>
        <v>051651D01</v>
      </c>
      <c r="H4" s="44" t="str">
        <f>VLOOKUP($D4,KhachHang,COLUMN()-3,0)</f>
        <v>Quỹ Tín dụng nhân dân Xuân Định</v>
      </c>
      <c r="I4" s="44" t="str">
        <f>VLOOKUP($D4,KhachHang,COLUMN()-3,0)</f>
        <v>7241100033006</v>
      </c>
      <c r="J4" s="44" t="str">
        <f>VLOOKUP($D4,KhachHang,COLUMN()-3,0)</f>
        <v>Ngân hàng TMCP Quân Đội (MBbank) – Chi nhánh Long Khánh</v>
      </c>
      <c r="K4" s="33">
        <v>2020</v>
      </c>
      <c r="L4" s="33">
        <v>12</v>
      </c>
      <c r="M4" s="33">
        <v>301</v>
      </c>
      <c r="N4" s="33">
        <v>1940</v>
      </c>
      <c r="O4" s="33">
        <v>583940</v>
      </c>
      <c r="P4" s="33">
        <v>0</v>
      </c>
      <c r="Q4" s="33">
        <v>583940</v>
      </c>
    </row>
  </sheetData>
  <sheetProtection formatColumns="0" formatRows="0" insertRows="0" deleteRows="0"/>
  <autoFilter ref="A1:Q4" xr:uid="{CD6ABB5E-EBED-48F3-B20D-1E9ACE531DB6}"/>
  <conditionalFormatting sqref="A3">
    <cfRule type="duplicateValues" dxfId="5" priority="7" stopIfTrue="1"/>
  </conditionalFormatting>
  <conditionalFormatting sqref="A3">
    <cfRule type="duplicateValues" dxfId="4" priority="3" stopIfTrue="1"/>
    <cfRule type="duplicateValues" dxfId="3" priority="4" stopIfTrue="1"/>
    <cfRule type="duplicateValues" dxfId="2" priority="5" stopIfTrue="1"/>
    <cfRule type="duplicateValues" dxfId="1" priority="6" stopIfTrue="1"/>
  </conditionalFormatting>
  <conditionalFormatting sqref="B1 B3:B1048576">
    <cfRule type="containsText" dxfId="0" priority="2" operator="containsText" text="x">
      <formula>NOT(ISERROR(SEARCH("x",B1)))</formula>
    </cfRule>
  </conditionalFormatting>
  <hyperlinks>
    <hyperlink ref="C3" r:id="rId1" display="thucspc@gmail.com" xr:uid="{8CD31263-9892-40D4-B56B-16366A973B8A}"/>
    <hyperlink ref="C4" r:id="rId2" display="thucspc@gmail.com" xr:uid="{61C82A21-BFB0-4611-A989-E2F4436E69AC}"/>
  </hyperlinks>
  <pageMargins left="0.7" right="0.7" top="0.75" bottom="0.75" header="0.3" footer="0.3"/>
  <pageSetup orientation="portrait"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9DDAD-821B-4894-AF6E-30FB220D9AFF}">
  <dimension ref="A1:H3"/>
  <sheetViews>
    <sheetView workbookViewId="0">
      <selection activeCell="E8" sqref="E8"/>
    </sheetView>
  </sheetViews>
  <sheetFormatPr defaultRowHeight="15.6" x14ac:dyDescent="0.3"/>
  <cols>
    <col min="1" max="1" width="15.19921875" customWidth="1"/>
    <col min="2" max="2" width="42.09765625" customWidth="1"/>
    <col min="3" max="3" width="29" customWidth="1"/>
    <col min="4" max="4" width="13.796875" customWidth="1"/>
    <col min="5" max="5" width="19.59765625" customWidth="1"/>
    <col min="6" max="6" width="21.296875" customWidth="1"/>
    <col min="7" max="7" width="20.19921875" customWidth="1"/>
    <col min="8" max="8" width="13.8984375" customWidth="1"/>
  </cols>
  <sheetData>
    <row r="1" spans="1:8" x14ac:dyDescent="0.3">
      <c r="A1" t="s">
        <v>4</v>
      </c>
      <c r="B1" t="s">
        <v>5</v>
      </c>
      <c r="C1" t="s">
        <v>6</v>
      </c>
      <c r="D1" t="s">
        <v>7</v>
      </c>
      <c r="E1" t="s">
        <v>16</v>
      </c>
      <c r="F1" t="s">
        <v>17</v>
      </c>
      <c r="G1" t="s">
        <v>18</v>
      </c>
      <c r="H1" t="s">
        <v>43</v>
      </c>
    </row>
    <row r="2" spans="1:8" x14ac:dyDescent="0.3">
      <c r="A2" t="s">
        <v>28</v>
      </c>
      <c r="B2" t="s">
        <v>29</v>
      </c>
      <c r="C2" t="s">
        <v>30</v>
      </c>
      <c r="D2" t="s">
        <v>31</v>
      </c>
      <c r="E2" t="s">
        <v>32</v>
      </c>
      <c r="F2" t="s">
        <v>33</v>
      </c>
      <c r="G2" t="s">
        <v>34</v>
      </c>
      <c r="H2" t="s">
        <v>49</v>
      </c>
    </row>
    <row r="3" spans="1:8" x14ac:dyDescent="0.3">
      <c r="A3" t="s">
        <v>35</v>
      </c>
      <c r="B3" t="s">
        <v>36</v>
      </c>
      <c r="C3" t="s">
        <v>37</v>
      </c>
      <c r="D3" t="s">
        <v>38</v>
      </c>
      <c r="E3" t="s">
        <v>39</v>
      </c>
      <c r="F3" t="s">
        <v>40</v>
      </c>
      <c r="G3" t="s">
        <v>41</v>
      </c>
      <c r="H3" t="s">
        <v>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0"/>
  <sheetViews>
    <sheetView workbookViewId="0">
      <selection activeCell="H9" sqref="H9"/>
    </sheetView>
  </sheetViews>
  <sheetFormatPr defaultColWidth="9" defaultRowHeight="13.8" x14ac:dyDescent="0.25"/>
  <cols>
    <col min="1" max="1" width="4.59765625" style="22" customWidth="1"/>
    <col min="2" max="2" width="12.3984375" style="13" customWidth="1"/>
    <col min="3" max="3" width="17.69921875" style="13" customWidth="1"/>
    <col min="4" max="4" width="20.69921875" style="13" customWidth="1"/>
    <col min="5" max="5" width="8.5" style="22" customWidth="1"/>
    <col min="6" max="6" width="9.09765625" style="13" customWidth="1"/>
    <col min="7" max="7" width="8.59765625" style="13" customWidth="1"/>
    <col min="8" max="8" width="16.59765625" style="13" customWidth="1"/>
    <col min="9" max="9" width="4.3984375" style="13" customWidth="1"/>
    <col min="10" max="10" width="3.59765625" style="23" customWidth="1"/>
    <col min="11" max="11" width="6.5" style="13" customWidth="1"/>
    <col min="12" max="12" width="4.5" style="13" customWidth="1"/>
    <col min="13" max="13" width="11.09765625" style="13" customWidth="1"/>
    <col min="14" max="14" width="9.8984375" style="13" customWidth="1"/>
    <col min="15" max="15" width="12" style="13" customWidth="1"/>
    <col min="16" max="16384" width="9" style="13"/>
  </cols>
  <sheetData>
    <row r="1" spans="1:15" s="18" customFormat="1" x14ac:dyDescent="0.25">
      <c r="A1" s="37"/>
      <c r="B1" s="37"/>
      <c r="C1" s="37"/>
      <c r="D1" s="37"/>
      <c r="E1" s="37"/>
      <c r="F1" s="37"/>
      <c r="H1" s="37"/>
      <c r="I1" s="37"/>
      <c r="J1" s="19"/>
      <c r="M1" s="37"/>
      <c r="N1" s="37"/>
      <c r="O1" s="37"/>
    </row>
    <row r="2" spans="1:15" s="1" customFormat="1" x14ac:dyDescent="0.3">
      <c r="A2" s="38" t="s">
        <v>0</v>
      </c>
      <c r="B2" s="38"/>
      <c r="C2" s="38"/>
      <c r="E2" s="2"/>
      <c r="G2" s="3"/>
      <c r="J2" s="2"/>
      <c r="K2" s="2"/>
    </row>
    <row r="3" spans="1:15" s="1" customFormat="1" x14ac:dyDescent="0.3">
      <c r="A3" s="36" t="s">
        <v>1</v>
      </c>
      <c r="B3" s="36"/>
      <c r="C3" s="36"/>
      <c r="E3" s="2"/>
      <c r="G3" s="3"/>
      <c r="J3" s="2"/>
      <c r="K3" s="2"/>
    </row>
    <row r="4" spans="1:15" s="1" customFormat="1" x14ac:dyDescent="0.3">
      <c r="A4" s="2"/>
      <c r="E4" s="2"/>
      <c r="G4" s="3"/>
      <c r="J4" s="2"/>
      <c r="K4" s="2"/>
    </row>
    <row r="5" spans="1:15" s="1" customFormat="1" x14ac:dyDescent="0.3">
      <c r="A5" s="36" t="s">
        <v>2</v>
      </c>
      <c r="B5" s="36"/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</row>
    <row r="6" spans="1:15" s="1" customFormat="1" x14ac:dyDescent="0.3">
      <c r="A6" s="2"/>
      <c r="E6" s="2"/>
      <c r="G6" s="3"/>
      <c r="J6" s="2"/>
      <c r="K6" s="2"/>
    </row>
    <row r="7" spans="1:15" s="4" customFormat="1" x14ac:dyDescent="0.3">
      <c r="A7" s="39" t="s">
        <v>3</v>
      </c>
      <c r="B7" s="39" t="s">
        <v>4</v>
      </c>
      <c r="C7" s="39" t="s">
        <v>5</v>
      </c>
      <c r="D7" s="39" t="s">
        <v>6</v>
      </c>
      <c r="E7" s="39" t="s">
        <v>7</v>
      </c>
      <c r="F7" s="39" t="s">
        <v>8</v>
      </c>
      <c r="G7" s="39"/>
      <c r="H7" s="39"/>
      <c r="I7" s="40" t="s">
        <v>9</v>
      </c>
      <c r="J7" s="40" t="s">
        <v>10</v>
      </c>
      <c r="K7" s="40" t="s">
        <v>11</v>
      </c>
      <c r="L7" s="40" t="s">
        <v>12</v>
      </c>
      <c r="M7" s="40" t="s">
        <v>13</v>
      </c>
      <c r="N7" s="40" t="s">
        <v>14</v>
      </c>
      <c r="O7" s="40" t="s">
        <v>15</v>
      </c>
    </row>
    <row r="8" spans="1:15" s="4" customFormat="1" x14ac:dyDescent="0.3">
      <c r="A8" s="39"/>
      <c r="B8" s="39"/>
      <c r="C8" s="39"/>
      <c r="D8" s="39"/>
      <c r="E8" s="39"/>
      <c r="F8" s="5" t="s">
        <v>16</v>
      </c>
      <c r="G8" s="6" t="s">
        <v>17</v>
      </c>
      <c r="H8" s="5" t="s">
        <v>18</v>
      </c>
      <c r="I8" s="40"/>
      <c r="J8" s="40"/>
      <c r="K8" s="40"/>
      <c r="L8" s="40"/>
      <c r="M8" s="40"/>
      <c r="N8" s="40"/>
      <c r="O8" s="40"/>
    </row>
    <row r="9" spans="1:15" s="14" customFormat="1" ht="66" x14ac:dyDescent="0.25">
      <c r="A9" s="7">
        <v>1</v>
      </c>
      <c r="B9" s="8" t="s">
        <v>28</v>
      </c>
      <c r="C9" s="9" t="s">
        <v>29</v>
      </c>
      <c r="D9" s="9" t="s">
        <v>30</v>
      </c>
      <c r="E9" s="10" t="s">
        <v>31</v>
      </c>
      <c r="F9" s="15" t="s">
        <v>32</v>
      </c>
      <c r="G9" s="16" t="s">
        <v>33</v>
      </c>
      <c r="H9" s="15" t="s">
        <v>34</v>
      </c>
      <c r="I9" s="11">
        <v>2020</v>
      </c>
      <c r="J9" s="11">
        <v>12</v>
      </c>
      <c r="K9" s="12">
        <v>20500</v>
      </c>
      <c r="L9" s="8">
        <v>1940</v>
      </c>
      <c r="M9" s="12">
        <v>39770000</v>
      </c>
      <c r="N9" s="12">
        <v>3977000</v>
      </c>
      <c r="O9" s="12">
        <f>N9+M9</f>
        <v>43747000</v>
      </c>
    </row>
    <row r="10" spans="1:15" s="14" customFormat="1" ht="52.8" x14ac:dyDescent="0.25">
      <c r="A10" s="7">
        <v>2</v>
      </c>
      <c r="B10" s="8" t="s">
        <v>35</v>
      </c>
      <c r="C10" s="9" t="s">
        <v>36</v>
      </c>
      <c r="D10" s="9" t="s">
        <v>37</v>
      </c>
      <c r="E10" s="10" t="s">
        <v>38</v>
      </c>
      <c r="F10" s="15" t="s">
        <v>39</v>
      </c>
      <c r="G10" s="16" t="s">
        <v>40</v>
      </c>
      <c r="H10" s="15" t="s">
        <v>41</v>
      </c>
      <c r="I10" s="11">
        <v>2020</v>
      </c>
      <c r="J10" s="11">
        <v>12</v>
      </c>
      <c r="K10" s="12">
        <v>301</v>
      </c>
      <c r="L10" s="8">
        <v>1940</v>
      </c>
      <c r="M10" s="12">
        <v>583940</v>
      </c>
      <c r="N10" s="12">
        <v>0</v>
      </c>
      <c r="O10" s="12">
        <f t="shared" ref="O10" si="0">N10+M10</f>
        <v>583940</v>
      </c>
    </row>
    <row r="11" spans="1:15" x14ac:dyDescent="0.25">
      <c r="A11" s="41" t="s">
        <v>19</v>
      </c>
      <c r="B11" s="42"/>
      <c r="C11" s="42"/>
      <c r="D11" s="42"/>
      <c r="E11" s="42"/>
      <c r="F11" s="42"/>
      <c r="G11" s="42"/>
      <c r="H11" s="43"/>
      <c r="I11" s="11"/>
      <c r="J11" s="11"/>
      <c r="K11" s="17"/>
      <c r="L11" s="8"/>
      <c r="M11" s="17">
        <f>SUM(M7:M10)</f>
        <v>40353940</v>
      </c>
      <c r="N11" s="17">
        <f>SUM(N7:N10)</f>
        <v>3977000</v>
      </c>
      <c r="O11" s="17">
        <f>SUM(O7:O10)</f>
        <v>44330940</v>
      </c>
    </row>
    <row r="13" spans="1:15" s="18" customFormat="1" ht="15.75" customHeight="1" x14ac:dyDescent="0.25">
      <c r="A13" s="37" t="s">
        <v>20</v>
      </c>
      <c r="B13" s="37"/>
      <c r="C13" s="37"/>
      <c r="D13" s="37" t="s">
        <v>21</v>
      </c>
      <c r="E13" s="37"/>
      <c r="F13" s="37"/>
      <c r="H13" s="37" t="s">
        <v>22</v>
      </c>
      <c r="I13" s="37"/>
      <c r="J13" s="19"/>
      <c r="M13" s="37" t="s">
        <v>23</v>
      </c>
      <c r="N13" s="37"/>
      <c r="O13" s="37"/>
    </row>
    <row r="14" spans="1:15" s="18" customFormat="1" x14ac:dyDescent="0.25">
      <c r="A14" s="20"/>
      <c r="E14" s="20"/>
      <c r="J14" s="19"/>
    </row>
    <row r="15" spans="1:15" s="18" customFormat="1" x14ac:dyDescent="0.25">
      <c r="A15" s="20"/>
      <c r="E15" s="20"/>
      <c r="J15" s="19"/>
      <c r="M15" s="21"/>
    </row>
    <row r="16" spans="1:15" s="18" customFormat="1" x14ac:dyDescent="0.25">
      <c r="A16" s="20"/>
      <c r="E16" s="20"/>
      <c r="J16" s="19"/>
    </row>
    <row r="17" spans="1:15" s="18" customFormat="1" x14ac:dyDescent="0.25">
      <c r="A17" s="20"/>
      <c r="E17" s="20"/>
      <c r="J17" s="19"/>
    </row>
    <row r="18" spans="1:15" s="18" customFormat="1" x14ac:dyDescent="0.25">
      <c r="A18" s="20"/>
      <c r="E18" s="20"/>
      <c r="J18" s="19"/>
    </row>
    <row r="19" spans="1:15" s="18" customFormat="1" x14ac:dyDescent="0.25">
      <c r="A19" s="37" t="s">
        <v>24</v>
      </c>
      <c r="B19" s="37"/>
      <c r="C19" s="37"/>
      <c r="D19" s="37" t="s">
        <v>25</v>
      </c>
      <c r="E19" s="37"/>
      <c r="F19" s="37"/>
      <c r="H19" s="37" t="s">
        <v>26</v>
      </c>
      <c r="I19" s="37"/>
      <c r="J19" s="19"/>
      <c r="M19" s="37" t="s">
        <v>27</v>
      </c>
      <c r="N19" s="37"/>
      <c r="O19" s="37"/>
    </row>
    <row r="20" spans="1:15" s="18" customFormat="1" x14ac:dyDescent="0.25">
      <c r="A20" s="37"/>
      <c r="B20" s="37"/>
      <c r="C20" s="37"/>
      <c r="D20" s="37"/>
      <c r="E20" s="37"/>
      <c r="F20" s="37"/>
      <c r="H20" s="37"/>
      <c r="I20" s="37"/>
      <c r="J20" s="19"/>
      <c r="M20" s="37"/>
      <c r="N20" s="37"/>
      <c r="O20" s="37"/>
    </row>
  </sheetData>
  <mergeCells count="33">
    <mergeCell ref="A20:C20"/>
    <mergeCell ref="D20:F20"/>
    <mergeCell ref="H20:I20"/>
    <mergeCell ref="M20:O20"/>
    <mergeCell ref="N7:N8"/>
    <mergeCell ref="O7:O8"/>
    <mergeCell ref="A11:H11"/>
    <mergeCell ref="A19:C19"/>
    <mergeCell ref="D19:F19"/>
    <mergeCell ref="H19:I19"/>
    <mergeCell ref="M19:O19"/>
    <mergeCell ref="A13:C13"/>
    <mergeCell ref="D13:F13"/>
    <mergeCell ref="H13:I13"/>
    <mergeCell ref="M13:O13"/>
    <mergeCell ref="A5:O5"/>
    <mergeCell ref="A7:A8"/>
    <mergeCell ref="B7:B8"/>
    <mergeCell ref="C7:C8"/>
    <mergeCell ref="D7:D8"/>
    <mergeCell ref="E7:E8"/>
    <mergeCell ref="F7:H7"/>
    <mergeCell ref="I7:I8"/>
    <mergeCell ref="J7:J8"/>
    <mergeCell ref="K7:K8"/>
    <mergeCell ref="L7:L8"/>
    <mergeCell ref="M7:M8"/>
    <mergeCell ref="A3:C3"/>
    <mergeCell ref="A1:C1"/>
    <mergeCell ref="D1:F1"/>
    <mergeCell ref="H1:I1"/>
    <mergeCell ref="M1:O1"/>
    <mergeCell ref="A2:C2"/>
  </mergeCells>
  <pageMargins left="0.78" right="0.17" top="0.25" bottom="0.22" header="0.17" footer="0.17"/>
  <pageSetup paperSize="9" scale="8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Mail</vt:lpstr>
      <vt:lpstr>KhachHang</vt:lpstr>
      <vt:lpstr>thanh toán 12.2020</vt:lpstr>
      <vt:lpstr>KhachHang</vt:lpstr>
      <vt:lpstr>'thanh toán 12.2020'!Print_Area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 Long Trung</dc:creator>
  <cp:lastModifiedBy>Thuc Tran</cp:lastModifiedBy>
  <dcterms:created xsi:type="dcterms:W3CDTF">2021-03-11T06:19:07Z</dcterms:created>
  <dcterms:modified xsi:type="dcterms:W3CDTF">2021-03-11T09:41:37Z</dcterms:modified>
</cp:coreProperties>
</file>