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hucTran\HSTT\DuThau\20200880312-DLLK-CayDa\"/>
    </mc:Choice>
  </mc:AlternateContent>
  <xr:revisionPtr revIDLastSave="0" documentId="13_ncr:1_{93086E5F-110F-4396-A02F-FFFE8C7E04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Sheet1!$C$1:$Q$53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S8" i="1"/>
  <c r="R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8" i="1"/>
</calcChain>
</file>

<file path=xl/sharedStrings.xml><?xml version="1.0" encoding="utf-8"?>
<sst xmlns="http://schemas.openxmlformats.org/spreadsheetml/2006/main" count="219" uniqueCount="92">
  <si>
    <t>Thứ tự công việc</t>
  </si>
  <si>
    <t>*Mô tả công việc mời thầu</t>
  </si>
  <si>
    <t>*Yêu cầu kỹ thuật/Chỉ dẫn kỹ thuật chính</t>
  </si>
  <si>
    <t>Đơn vị tính</t>
  </si>
  <si>
    <t>Khối lượng mời thầu</t>
  </si>
  <si>
    <t>Đơn giá dự thầu</t>
  </si>
  <si>
    <t>Thành tiền</t>
  </si>
  <si>
    <t>PHẦN VẬT TƯ THI CÔNG:</t>
  </si>
  <si>
    <t> I</t>
  </si>
  <si>
    <t>PHẦN TIẾP ĐỊA NEO CHẰNG</t>
  </si>
  <si>
    <t xml:space="preserve"> Bộ chằng xuống (DG) không móng neo </t>
  </si>
  <si>
    <t>bộ</t>
  </si>
  <si>
    <t>Cáp chằng 3/8"</t>
  </si>
  <si>
    <t>Mô tả kỹ thuật chương V</t>
  </si>
  <si>
    <t xml:space="preserve"> m </t>
  </si>
  <si>
    <t>297,0</t>
  </si>
  <si>
    <t>Sứ chằng nhỏ</t>
  </si>
  <si>
    <t xml:space="preserve"> cái </t>
  </si>
  <si>
    <t>Kẹp cáp 3 bulon Zn ( B42 )</t>
  </si>
  <si>
    <t>Yếm cáp/Zn</t>
  </si>
  <si>
    <t>Che dây neo sơn màu vàng: 0,4x2000</t>
  </si>
  <si>
    <t xml:space="preserve"> Bộ chằng lệch (AG) không móng neo, SDL chống lệch </t>
  </si>
  <si>
    <t xml:space="preserve"> bộ </t>
  </si>
  <si>
    <t>27,0</t>
  </si>
  <si>
    <t>Kẹp cáp 3 bulon 3/8"/Zn ( B42 )</t>
  </si>
  <si>
    <t>Che dây neo sơn màu vàng: 0,8x2000</t>
  </si>
  <si>
    <t>II</t>
  </si>
  <si>
    <t>PHẦN DÂY, SỨ VÀ PHỤ KIỆN</t>
  </si>
  <si>
    <t xml:space="preserve"> Cáp A/ABC/XLPE/PVC 0,6/1kV-4x50mm2 </t>
  </si>
  <si>
    <t>8.971,5</t>
  </si>
  <si>
    <t xml:space="preserve"> Cáp A/ABC/XLPE/PVC 0,6/1kV-4x70mm2 </t>
  </si>
  <si>
    <t xml:space="preserve"> Cáp CV 25mm2-450/750V </t>
  </si>
  <si>
    <t xml:space="preserve"> Cáp DuCV 2x7mm2 -450/750V </t>
  </si>
  <si>
    <t xml:space="preserve"> Ống nối MJPB - 50 (nối dây ABC) </t>
  </si>
  <si>
    <t xml:space="preserve"> Ống nối MJPB - 70 (nối dây ABC) </t>
  </si>
  <si>
    <t xml:space="preserve"> Kẹp dừng cáp ABC: 4x50-95 </t>
  </si>
  <si>
    <t xml:space="preserve"> Kẹp treo cáp ABC: 4x50-95 </t>
  </si>
  <si>
    <t xml:space="preserve"> Móc chữ A mạ kẽm D16 </t>
  </si>
  <si>
    <t xml:space="preserve"> Kẹp ép WR 419 </t>
  </si>
  <si>
    <t xml:space="preserve"> Hộp Domino 9 cực rỗng đấu trực tiếp </t>
  </si>
  <si>
    <t xml:space="preserve"> hộp </t>
  </si>
  <si>
    <t xml:space="preserve"> Ghíp nối 95/50-95 2 bulon  </t>
  </si>
  <si>
    <t xml:space="preserve"> Bulon móc D16x300/Zn </t>
  </si>
  <si>
    <t xml:space="preserve"> Bulon móc D16x250/Zn </t>
  </si>
  <si>
    <t xml:space="preserve"> Bulon D16x250/Zn </t>
  </si>
  <si>
    <t xml:space="preserve"> Bulon mắt D16x250/Zn </t>
  </si>
  <si>
    <t xml:space="preserve"> Long đền vuông lỗ D18x50x50x3 </t>
  </si>
  <si>
    <t xml:space="preserve"> Uclevis 3mm </t>
  </si>
  <si>
    <t xml:space="preserve"> Băng keo cách điện hạ thế (12m/1cuộn) </t>
  </si>
  <si>
    <t xml:space="preserve"> cuộn </t>
  </si>
  <si>
    <t xml:space="preserve"> Dầu chống gỉ RP7 (300g) </t>
  </si>
  <si>
    <t xml:space="preserve"> chai </t>
  </si>
  <si>
    <t xml:space="preserve"> Tiếp địa cố định ABC </t>
  </si>
  <si>
    <t>III</t>
  </si>
  <si>
    <t>PHẦN NHÂN CÔNG, MÁY THI CÔNG</t>
  </si>
  <si>
    <t xml:space="preserve"> Thay dây néo cột &lt;20m </t>
  </si>
  <si>
    <t>công/bộ</t>
  </si>
  <si>
    <t xml:space="preserve"> Tháo hộp Domino trên trụ  BTLT = 40%Thay </t>
  </si>
  <si>
    <t>hộp</t>
  </si>
  <si>
    <t xml:space="preserve"> Lắp  hộp Domino trên trụ BTLT = 60% Thay </t>
  </si>
  <si>
    <t xml:space="preserve"> Lắp uclevis (sứ hạ thế các loại) bằng thủ công </t>
  </si>
  <si>
    <t>sứ</t>
  </si>
  <si>
    <t xml:space="preserve"> Căng dây ABC 4x50mm2 (độ cao &lt; 10m) </t>
  </si>
  <si>
    <t>km</t>
  </si>
  <si>
    <t>8,80</t>
  </si>
  <si>
    <t xml:space="preserve"> Căng dây ABC 4x70mm2 (độ cao &lt; 10m) </t>
  </si>
  <si>
    <t>1,37</t>
  </si>
  <si>
    <t xml:space="preserve"> Tháo, lắp dây đồng M&lt;16: dây Brancherment </t>
  </si>
  <si>
    <t>2,83</t>
  </si>
  <si>
    <t xml:space="preserve"> Tháo dây ABC 3x70mm2 </t>
  </si>
  <si>
    <t>0,21</t>
  </si>
  <si>
    <t xml:space="preserve"> Tháo dây A35 </t>
  </si>
  <si>
    <t>3,32</t>
  </si>
  <si>
    <t xml:space="preserve"> Tháo dây AV50, A50 </t>
  </si>
  <si>
    <t>27,74</t>
  </si>
  <si>
    <t xml:space="preserve"> Tháo dây AV70, A70 </t>
  </si>
  <si>
    <t>3,50</t>
  </si>
  <si>
    <t xml:space="preserve"> Tháo dây AC50, AC 70 </t>
  </si>
  <si>
    <t>Danh mục</t>
  </si>
  <si>
    <t>Nhà sản xuất</t>
  </si>
  <si>
    <t>Nhà Cung Cấp</t>
  </si>
  <si>
    <t>x</t>
  </si>
  <si>
    <t>Đại Thiên An</t>
  </si>
  <si>
    <t xml:space="preserve">Liên Minh Phát </t>
  </si>
  <si>
    <t>Liên Minh Phát</t>
  </si>
  <si>
    <t>Tài Trường Thành</t>
  </si>
  <si>
    <t>Nano</t>
  </si>
  <si>
    <t>Melec</t>
  </si>
  <si>
    <t xml:space="preserve">SELLEYS </t>
  </si>
  <si>
    <t>STT</t>
  </si>
  <si>
    <t>Ghi chú</t>
  </si>
  <si>
    <t>Vật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</si>
</sst>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T54"/>
  <sheetViews>
    <sheetView tabSelected="1" topLeftCell="G13" workbookViewId="0">
      <selection activeCell="N7" sqref="N7"/>
    </sheetView>
  </sheetViews>
  <sheetFormatPr defaultColWidth="9.109375" defaultRowHeight="15.6" outlineLevelCol="1" x14ac:dyDescent="0.3"/>
  <cols>
    <col min="1" max="5" width="9.109375" style="2"/>
    <col min="6" max="6" width="48.6640625" style="2" bestFit="1" customWidth="1"/>
    <col min="7" max="7" width="37.109375" style="2" customWidth="1"/>
    <col min="8" max="12" width="9.109375" style="2" customWidth="1"/>
    <col min="13" max="13" width="5.88671875" style="3" customWidth="1"/>
    <col min="14" max="14" width="43.21875" style="2" customWidth="1"/>
    <col min="15" max="15" width="18.33203125" style="2" hidden="1" customWidth="1" outlineLevel="1"/>
    <col min="16" max="16" width="19.6640625" style="2" hidden="1" customWidth="1" outlineLevel="1"/>
    <col min="17" max="17" width="12.77734375" style="2" hidden="1" customWidth="1" outlineLevel="1"/>
    <col min="18" max="18" width="9.109375" style="2" collapsed="1"/>
    <col min="19" max="16384" width="9.109375" style="2"/>
  </cols>
  <sheetData>
    <row r="1" spans="3:20" ht="27" customHeight="1" x14ac:dyDescent="0.3">
      <c r="C1" s="2" t="s">
        <v>81</v>
      </c>
      <c r="E1" s="2" t="s">
        <v>89</v>
      </c>
      <c r="F1" s="1" t="s">
        <v>78</v>
      </c>
      <c r="M1" s="4" t="s">
        <v>89</v>
      </c>
      <c r="N1" s="4" t="s">
        <v>91</v>
      </c>
      <c r="O1" s="4" t="s">
        <v>79</v>
      </c>
      <c r="P1" s="4" t="s">
        <v>80</v>
      </c>
      <c r="Q1" s="4" t="s">
        <v>90</v>
      </c>
      <c r="R1" s="4" t="s">
        <v>3</v>
      </c>
      <c r="S1" s="4" t="s">
        <v>4</v>
      </c>
      <c r="T1" s="4" t="s">
        <v>90</v>
      </c>
    </row>
    <row r="2" spans="3:20" customFormat="1" ht="14.4" x14ac:dyDescent="0.3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s="5"/>
      <c r="N2" s="5"/>
      <c r="O2" s="5"/>
      <c r="P2" s="5"/>
      <c r="Q2" s="5"/>
      <c r="R2" s="5"/>
      <c r="S2" s="5"/>
      <c r="T2" s="5"/>
    </row>
    <row r="3" spans="3:20" customFormat="1" ht="14.4" x14ac:dyDescent="0.3">
      <c r="F3" t="s">
        <v>7</v>
      </c>
      <c r="M3" s="5"/>
      <c r="N3" s="5"/>
      <c r="O3" s="5"/>
      <c r="P3" s="5"/>
      <c r="Q3" s="5"/>
      <c r="R3" s="5"/>
      <c r="S3" s="5"/>
      <c r="T3" s="5"/>
    </row>
    <row r="4" spans="3:20" customFormat="1" ht="14.4" x14ac:dyDescent="0.3">
      <c r="E4" t="s">
        <v>8</v>
      </c>
      <c r="F4" t="s">
        <v>9</v>
      </c>
      <c r="M4" s="5"/>
      <c r="N4" s="5"/>
      <c r="O4" s="5"/>
      <c r="P4" s="5"/>
      <c r="Q4" s="5"/>
      <c r="R4" s="5"/>
      <c r="S4" s="5"/>
      <c r="T4" s="5"/>
    </row>
    <row r="5" spans="3:20" customFormat="1" ht="14.4" x14ac:dyDescent="0.3">
      <c r="E5">
        <v>1</v>
      </c>
      <c r="F5" t="s">
        <v>10</v>
      </c>
      <c r="I5">
        <v>33</v>
      </c>
      <c r="M5" s="5"/>
      <c r="N5" s="5"/>
      <c r="O5" s="5"/>
      <c r="P5" s="5"/>
      <c r="Q5" s="5"/>
      <c r="R5" s="5"/>
      <c r="S5" s="5"/>
      <c r="T5" s="5"/>
    </row>
    <row r="6" spans="3:20" customFormat="1" ht="14.4" x14ac:dyDescent="0.3">
      <c r="H6" t="s">
        <v>11</v>
      </c>
      <c r="M6" s="5"/>
      <c r="N6" s="5"/>
      <c r="O6" s="5"/>
      <c r="P6" s="5"/>
      <c r="Q6" s="5"/>
      <c r="R6" s="5"/>
      <c r="S6" s="5"/>
      <c r="T6" s="5"/>
    </row>
    <row r="7" spans="3:20" customFormat="1" ht="14.4" x14ac:dyDescent="0.3">
      <c r="M7" s="5"/>
      <c r="N7" s="5"/>
      <c r="O7" s="5"/>
      <c r="P7" s="5"/>
      <c r="Q7" s="5"/>
      <c r="R7" s="5"/>
      <c r="S7" s="5"/>
      <c r="T7" s="5"/>
    </row>
    <row r="8" spans="3:20" x14ac:dyDescent="0.3">
      <c r="C8" s="2">
        <f>IF(G8&lt;&gt;0,COUNTIF($F$1:F8,F8),0)</f>
        <v>1</v>
      </c>
      <c r="E8" s="2">
        <v>1.1000000000000001</v>
      </c>
      <c r="F8" s="2" t="s">
        <v>12</v>
      </c>
      <c r="G8" s="2" t="s">
        <v>13</v>
      </c>
      <c r="H8" s="2" t="s">
        <v>14</v>
      </c>
      <c r="I8" s="2" t="s">
        <v>15</v>
      </c>
      <c r="L8" s="2">
        <f>IF(G8&lt;&gt;0,COUNTIF($F$1:F8,F8),0)</f>
        <v>1</v>
      </c>
      <c r="M8" s="6">
        <f>COUNTIF($C$1:C8,1)</f>
        <v>1</v>
      </c>
      <c r="N8" s="7" t="str">
        <f>IF(G8&lt;&gt;0,F8,"")</f>
        <v>Cáp chằng 3/8"</v>
      </c>
      <c r="O8" s="7" t="s">
        <v>85</v>
      </c>
      <c r="P8" s="7" t="s">
        <v>85</v>
      </c>
      <c r="Q8" s="7"/>
      <c r="R8" s="7" t="str">
        <f>H8</f>
        <v xml:space="preserve"> m </v>
      </c>
      <c r="S8" s="7" t="str">
        <f>I8</f>
        <v>297,0</v>
      </c>
      <c r="T8" s="7"/>
    </row>
    <row r="9" spans="3:20" x14ac:dyDescent="0.3">
      <c r="C9" s="2">
        <f>IF(G9&lt;&gt;0,COUNTIF($F$1:F9,F9),0)</f>
        <v>1</v>
      </c>
      <c r="E9" s="2">
        <v>1.2</v>
      </c>
      <c r="F9" s="2" t="s">
        <v>16</v>
      </c>
      <c r="G9" s="2" t="s">
        <v>13</v>
      </c>
      <c r="H9" s="2" t="s">
        <v>17</v>
      </c>
      <c r="I9" s="2">
        <v>33</v>
      </c>
      <c r="L9" s="2">
        <f>IF(G9&lt;&gt;0,COUNTIF($F$1:F9,F9),0)</f>
        <v>1</v>
      </c>
      <c r="M9" s="6">
        <f>COUNTIF($C$1:C9,1)</f>
        <v>2</v>
      </c>
      <c r="N9" s="7" t="str">
        <f t="shared" ref="N9:N53" si="0">IF(G9&lt;&gt;0,F9,"")</f>
        <v>Sứ chằng nhỏ</v>
      </c>
      <c r="O9" s="7" t="s">
        <v>83</v>
      </c>
      <c r="P9" s="7" t="s">
        <v>84</v>
      </c>
      <c r="Q9" s="7"/>
      <c r="R9" s="7" t="str">
        <f t="shared" ref="R9:R40" si="1">H9</f>
        <v xml:space="preserve"> cái </v>
      </c>
      <c r="S9" s="7">
        <f t="shared" ref="S9:S40" si="2">I9</f>
        <v>33</v>
      </c>
      <c r="T9" s="7"/>
    </row>
    <row r="10" spans="3:20" x14ac:dyDescent="0.3">
      <c r="C10" s="2">
        <f>IF(G10&lt;&gt;0,COUNTIF($F$1:F10,F10),0)</f>
        <v>1</v>
      </c>
      <c r="E10" s="2">
        <v>1.3</v>
      </c>
      <c r="F10" s="2" t="s">
        <v>18</v>
      </c>
      <c r="G10" s="2" t="s">
        <v>13</v>
      </c>
      <c r="H10" s="2" t="s">
        <v>17</v>
      </c>
      <c r="I10" s="2">
        <v>264</v>
      </c>
      <c r="L10" s="2">
        <f>IF(G10&lt;&gt;0,COUNTIF($F$1:F10,F10),0)</f>
        <v>1</v>
      </c>
      <c r="M10" s="6">
        <f>COUNTIF($C$1:C10,1)</f>
        <v>3</v>
      </c>
      <c r="N10" s="7" t="str">
        <f t="shared" si="0"/>
        <v>Kẹp cáp 3 bulon Zn ( B42 )</v>
      </c>
      <c r="O10" s="7" t="s">
        <v>83</v>
      </c>
      <c r="P10" s="7" t="s">
        <v>84</v>
      </c>
      <c r="Q10" s="7"/>
      <c r="R10" s="7" t="str">
        <f t="shared" si="1"/>
        <v xml:space="preserve"> cái </v>
      </c>
      <c r="S10" s="7">
        <f t="shared" si="2"/>
        <v>264</v>
      </c>
      <c r="T10" s="7"/>
    </row>
    <row r="11" spans="3:20" x14ac:dyDescent="0.3">
      <c r="C11" s="2">
        <f>IF(G11&lt;&gt;0,COUNTIF($F$1:F11,F11),0)</f>
        <v>1</v>
      </c>
      <c r="E11" s="2">
        <v>1.4</v>
      </c>
      <c r="F11" s="2" t="s">
        <v>19</v>
      </c>
      <c r="G11" s="2" t="s">
        <v>13</v>
      </c>
      <c r="H11" s="2" t="s">
        <v>17</v>
      </c>
      <c r="I11" s="2">
        <v>66</v>
      </c>
      <c r="L11" s="2">
        <f>IF(G11&lt;&gt;0,COUNTIF($F$1:F11,F11),0)</f>
        <v>1</v>
      </c>
      <c r="M11" s="6">
        <f>COUNTIF($C$1:C11,1)</f>
        <v>4</v>
      </c>
      <c r="N11" s="7" t="str">
        <f t="shared" si="0"/>
        <v>Yếm cáp/Zn</v>
      </c>
      <c r="O11" s="7" t="s">
        <v>83</v>
      </c>
      <c r="P11" s="7" t="s">
        <v>84</v>
      </c>
      <c r="Q11" s="7"/>
      <c r="R11" s="7" t="str">
        <f t="shared" si="1"/>
        <v xml:space="preserve"> cái </v>
      </c>
      <c r="S11" s="7">
        <f t="shared" si="2"/>
        <v>66</v>
      </c>
      <c r="T11" s="7"/>
    </row>
    <row r="12" spans="3:20" x14ac:dyDescent="0.3">
      <c r="C12" s="2">
        <f>IF(G12&lt;&gt;0,COUNTIF($F$1:F12,F12),0)</f>
        <v>1</v>
      </c>
      <c r="E12" s="2">
        <v>1.5</v>
      </c>
      <c r="F12" s="2" t="s">
        <v>20</v>
      </c>
      <c r="G12" s="2" t="s">
        <v>13</v>
      </c>
      <c r="H12" s="2" t="s">
        <v>17</v>
      </c>
      <c r="I12" s="2">
        <v>33</v>
      </c>
      <c r="L12" s="2">
        <f>IF(G12&lt;&gt;0,COUNTIF($F$1:F12,F12),0)</f>
        <v>1</v>
      </c>
      <c r="M12" s="6">
        <f>COUNTIF($C$1:C12,1)</f>
        <v>5</v>
      </c>
      <c r="N12" s="7" t="str">
        <f t="shared" si="0"/>
        <v>Che dây neo sơn màu vàng: 0,4x2000</v>
      </c>
      <c r="O12" s="7" t="s">
        <v>83</v>
      </c>
      <c r="P12" s="7" t="s">
        <v>84</v>
      </c>
      <c r="Q12" s="7"/>
      <c r="R12" s="7" t="str">
        <f t="shared" si="1"/>
        <v xml:space="preserve"> cái </v>
      </c>
      <c r="S12" s="7">
        <f t="shared" si="2"/>
        <v>33</v>
      </c>
      <c r="T12" s="7"/>
    </row>
    <row r="13" spans="3:20" customFormat="1" x14ac:dyDescent="0.3">
      <c r="C13">
        <f>IF(G13&lt;&gt;0,COUNTIF($F$1:F13,F13),0)</f>
        <v>0</v>
      </c>
      <c r="E13">
        <v>2</v>
      </c>
      <c r="F13" t="s">
        <v>21</v>
      </c>
      <c r="H13" t="s">
        <v>22</v>
      </c>
      <c r="I13">
        <v>3</v>
      </c>
      <c r="L13">
        <f>IF(G13&lt;&gt;0,COUNTIF($F$1:F13,F13),0)</f>
        <v>0</v>
      </c>
      <c r="M13" s="5">
        <f>COUNTIF($C$1:C13,1)</f>
        <v>5</v>
      </c>
      <c r="N13" s="5" t="str">
        <f t="shared" si="0"/>
        <v/>
      </c>
      <c r="O13" s="5"/>
      <c r="P13" s="5"/>
      <c r="Q13" s="5"/>
      <c r="R13" s="7" t="str">
        <f t="shared" si="1"/>
        <v xml:space="preserve"> bộ </v>
      </c>
      <c r="S13" s="7">
        <f t="shared" si="2"/>
        <v>3</v>
      </c>
      <c r="T13" s="5"/>
    </row>
    <row r="14" spans="3:20" customFormat="1" x14ac:dyDescent="0.3">
      <c r="C14">
        <f>IF(G14&lt;&gt;0,COUNTIF($F$1:F14,F14),0)</f>
        <v>2</v>
      </c>
      <c r="E14">
        <v>2.1</v>
      </c>
      <c r="F14" t="s">
        <v>12</v>
      </c>
      <c r="G14" t="s">
        <v>13</v>
      </c>
      <c r="H14" t="s">
        <v>14</v>
      </c>
      <c r="I14" t="s">
        <v>23</v>
      </c>
      <c r="L14">
        <f>IF(G14&lt;&gt;0,COUNTIF($F$1:F14,F14),0)</f>
        <v>2</v>
      </c>
      <c r="M14" s="5">
        <f>COUNTIF($C$1:C14,1)</f>
        <v>5</v>
      </c>
      <c r="N14" s="5" t="str">
        <f t="shared" si="0"/>
        <v>Cáp chằng 3/8"</v>
      </c>
      <c r="O14" s="5" t="s">
        <v>85</v>
      </c>
      <c r="P14" s="5" t="s">
        <v>85</v>
      </c>
      <c r="Q14" s="5"/>
      <c r="R14" s="7" t="str">
        <f t="shared" si="1"/>
        <v xml:space="preserve"> m </v>
      </c>
      <c r="S14" s="7" t="str">
        <f t="shared" si="2"/>
        <v>27,0</v>
      </c>
      <c r="T14" s="5"/>
    </row>
    <row r="15" spans="3:20" customFormat="1" x14ac:dyDescent="0.3">
      <c r="C15">
        <f>IF(G15&lt;&gt;0,COUNTIF($F$1:F15,F15),0)</f>
        <v>2</v>
      </c>
      <c r="E15">
        <v>2.2000000000000002</v>
      </c>
      <c r="F15" t="s">
        <v>16</v>
      </c>
      <c r="G15" t="s">
        <v>13</v>
      </c>
      <c r="H15" t="s">
        <v>17</v>
      </c>
      <c r="I15">
        <v>3</v>
      </c>
      <c r="L15">
        <f>IF(G15&lt;&gt;0,COUNTIF($F$1:F15,F15),0)</f>
        <v>2</v>
      </c>
      <c r="M15" s="5">
        <f>COUNTIF($C$1:C15,1)</f>
        <v>5</v>
      </c>
      <c r="N15" s="5" t="str">
        <f t="shared" si="0"/>
        <v>Sứ chằng nhỏ</v>
      </c>
      <c r="O15" s="5" t="s">
        <v>83</v>
      </c>
      <c r="P15" s="5" t="s">
        <v>84</v>
      </c>
      <c r="Q15" s="5"/>
      <c r="R15" s="7" t="str">
        <f t="shared" si="1"/>
        <v xml:space="preserve"> cái </v>
      </c>
      <c r="S15" s="7">
        <f t="shared" si="2"/>
        <v>3</v>
      </c>
      <c r="T15" s="5"/>
    </row>
    <row r="16" spans="3:20" x14ac:dyDescent="0.3">
      <c r="C16" s="2">
        <f>IF(G16&lt;&gt;0,COUNTIF($F$1:F16,F16),0)</f>
        <v>1</v>
      </c>
      <c r="E16" s="2">
        <v>2.2999999999999998</v>
      </c>
      <c r="F16" s="2" t="s">
        <v>24</v>
      </c>
      <c r="G16" s="2" t="s">
        <v>13</v>
      </c>
      <c r="H16" s="2" t="s">
        <v>17</v>
      </c>
      <c r="I16" s="2">
        <v>24</v>
      </c>
      <c r="L16" s="2">
        <f>IF(G16&lt;&gt;0,COUNTIF($F$1:F16,F16),0)</f>
        <v>1</v>
      </c>
      <c r="M16" s="6">
        <f>COUNTIF($C$1:C16,1)</f>
        <v>6</v>
      </c>
      <c r="N16" s="7" t="str">
        <f t="shared" si="0"/>
        <v>Kẹp cáp 3 bulon 3/8"/Zn ( B42 )</v>
      </c>
      <c r="O16" s="7" t="s">
        <v>83</v>
      </c>
      <c r="P16" s="7" t="s">
        <v>84</v>
      </c>
      <c r="Q16" s="7"/>
      <c r="R16" s="7" t="str">
        <f t="shared" si="1"/>
        <v xml:space="preserve"> cái </v>
      </c>
      <c r="S16" s="7">
        <f t="shared" si="2"/>
        <v>24</v>
      </c>
      <c r="T16" s="7"/>
    </row>
    <row r="17" spans="3:20" customFormat="1" x14ac:dyDescent="0.3">
      <c r="C17">
        <f>IF(G17&lt;&gt;0,COUNTIF($F$1:F17,F17),0)</f>
        <v>2</v>
      </c>
      <c r="E17">
        <v>2.4</v>
      </c>
      <c r="F17" t="s">
        <v>19</v>
      </c>
      <c r="G17" t="s">
        <v>13</v>
      </c>
      <c r="H17" t="s">
        <v>17</v>
      </c>
      <c r="I17">
        <v>6</v>
      </c>
      <c r="L17">
        <f>IF(G17&lt;&gt;0,COUNTIF($F$1:F17,F17),0)</f>
        <v>2</v>
      </c>
      <c r="M17" s="5">
        <f>COUNTIF($C$1:C17,1)</f>
        <v>6</v>
      </c>
      <c r="N17" s="5" t="str">
        <f t="shared" si="0"/>
        <v>Yếm cáp/Zn</v>
      </c>
      <c r="O17" s="5" t="s">
        <v>83</v>
      </c>
      <c r="P17" s="5" t="s">
        <v>84</v>
      </c>
      <c r="Q17" s="5"/>
      <c r="R17" s="7" t="str">
        <f t="shared" si="1"/>
        <v xml:space="preserve"> cái </v>
      </c>
      <c r="S17" s="7">
        <f t="shared" si="2"/>
        <v>6</v>
      </c>
      <c r="T17" s="5"/>
    </row>
    <row r="18" spans="3:20" x14ac:dyDescent="0.3">
      <c r="C18" s="2">
        <f>IF(G18&lt;&gt;0,COUNTIF($F$1:F18,F18),0)</f>
        <v>1</v>
      </c>
      <c r="E18" s="2">
        <v>2.5</v>
      </c>
      <c r="F18" s="2" t="s">
        <v>25</v>
      </c>
      <c r="G18" s="2" t="s">
        <v>13</v>
      </c>
      <c r="H18" s="2" t="s">
        <v>17</v>
      </c>
      <c r="I18" s="2">
        <v>3</v>
      </c>
      <c r="L18" s="2">
        <f>IF(G18&lt;&gt;0,COUNTIF($F$1:F18,F18),0)</f>
        <v>1</v>
      </c>
      <c r="M18" s="6">
        <f>COUNTIF($C$1:C18,1)</f>
        <v>7</v>
      </c>
      <c r="N18" s="7" t="str">
        <f t="shared" si="0"/>
        <v>Che dây neo sơn màu vàng: 0,8x2000</v>
      </c>
      <c r="O18" s="7" t="s">
        <v>83</v>
      </c>
      <c r="P18" s="7" t="s">
        <v>84</v>
      </c>
      <c r="Q18" s="7"/>
      <c r="R18" s="7" t="str">
        <f t="shared" si="1"/>
        <v xml:space="preserve"> cái </v>
      </c>
      <c r="S18" s="7">
        <f t="shared" si="2"/>
        <v>3</v>
      </c>
      <c r="T18" s="7"/>
    </row>
    <row r="19" spans="3:20" customFormat="1" x14ac:dyDescent="0.3">
      <c r="C19">
        <f>IF(G19&lt;&gt;0,COUNTIF($F$1:F19,F19),0)</f>
        <v>0</v>
      </c>
      <c r="E19" t="s">
        <v>26</v>
      </c>
      <c r="F19" t="s">
        <v>27</v>
      </c>
      <c r="L19">
        <f>IF(G19&lt;&gt;0,COUNTIF($F$1:F19,F19),0)</f>
        <v>0</v>
      </c>
      <c r="M19" s="5">
        <f>COUNTIF($C$1:C19,1)</f>
        <v>7</v>
      </c>
      <c r="N19" s="5" t="str">
        <f t="shared" si="0"/>
        <v/>
      </c>
      <c r="O19" s="5"/>
      <c r="P19" s="5"/>
      <c r="Q19" s="5"/>
      <c r="R19" s="7">
        <f t="shared" si="1"/>
        <v>0</v>
      </c>
      <c r="S19" s="7">
        <f t="shared" si="2"/>
        <v>0</v>
      </c>
      <c r="T19" s="5"/>
    </row>
    <row r="20" spans="3:20" x14ac:dyDescent="0.3">
      <c r="C20" s="2">
        <f>IF(G20&lt;&gt;0,COUNTIF($F$1:F20,F20),0)</f>
        <v>1</v>
      </c>
      <c r="E20" s="2">
        <v>1</v>
      </c>
      <c r="F20" s="2" t="s">
        <v>28</v>
      </c>
      <c r="G20" s="2" t="s">
        <v>13</v>
      </c>
      <c r="H20" s="2" t="s">
        <v>14</v>
      </c>
      <c r="I20" s="2" t="s">
        <v>29</v>
      </c>
      <c r="L20" s="2">
        <f>IF(G20&lt;&gt;0,COUNTIF($F$1:F20,F20),0)</f>
        <v>1</v>
      </c>
      <c r="M20" s="6">
        <f>COUNTIF($C$1:C20,1)</f>
        <v>8</v>
      </c>
      <c r="N20" s="7" t="str">
        <f t="shared" si="0"/>
        <v xml:space="preserve"> Cáp A/ABC/XLPE/PVC 0,6/1kV-4x50mm2 </v>
      </c>
      <c r="O20" s="7" t="s">
        <v>85</v>
      </c>
      <c r="P20" s="7" t="s">
        <v>85</v>
      </c>
      <c r="Q20" s="7"/>
      <c r="R20" s="7" t="str">
        <f t="shared" si="1"/>
        <v xml:space="preserve"> m </v>
      </c>
      <c r="S20" s="7" t="str">
        <f t="shared" si="2"/>
        <v>8.971,5</v>
      </c>
      <c r="T20" s="7"/>
    </row>
    <row r="21" spans="3:20" x14ac:dyDescent="0.3">
      <c r="C21" s="2">
        <f>IF(G21&lt;&gt;0,COUNTIF($F$1:F21,F21),0)</f>
        <v>1</v>
      </c>
      <c r="E21" s="2">
        <v>2</v>
      </c>
      <c r="F21" s="2" t="s">
        <v>30</v>
      </c>
      <c r="G21" s="2" t="s">
        <v>13</v>
      </c>
      <c r="H21" s="2" t="s">
        <v>14</v>
      </c>
      <c r="I21" s="2">
        <v>1.4</v>
      </c>
      <c r="L21" s="2">
        <f>IF(G21&lt;&gt;0,COUNTIF($F$1:F21,F21),0)</f>
        <v>1</v>
      </c>
      <c r="M21" s="6">
        <f>COUNTIF($C$1:C21,1)</f>
        <v>9</v>
      </c>
      <c r="N21" s="7" t="str">
        <f t="shared" si="0"/>
        <v xml:space="preserve"> Cáp A/ABC/XLPE/PVC 0,6/1kV-4x70mm2 </v>
      </c>
      <c r="O21" s="7" t="s">
        <v>85</v>
      </c>
      <c r="P21" s="7" t="s">
        <v>85</v>
      </c>
      <c r="Q21" s="7"/>
      <c r="R21" s="7" t="str">
        <f t="shared" si="1"/>
        <v xml:space="preserve"> m </v>
      </c>
      <c r="S21" s="7">
        <f t="shared" si="2"/>
        <v>1.4</v>
      </c>
      <c r="T21" s="7"/>
    </row>
    <row r="22" spans="3:20" x14ac:dyDescent="0.3">
      <c r="C22" s="2">
        <f>IF(G22&lt;&gt;0,COUNTIF($F$1:F22,F22),0)</f>
        <v>1</v>
      </c>
      <c r="E22" s="2">
        <v>3</v>
      </c>
      <c r="F22" s="2" t="s">
        <v>31</v>
      </c>
      <c r="G22" s="2" t="s">
        <v>13</v>
      </c>
      <c r="H22" s="2" t="s">
        <v>14</v>
      </c>
      <c r="I22" s="2">
        <v>620</v>
      </c>
      <c r="L22" s="2">
        <f>IF(G22&lt;&gt;0,COUNTIF($F$1:F22,F22),0)</f>
        <v>1</v>
      </c>
      <c r="M22" s="6">
        <f>COUNTIF($C$1:C22,1)</f>
        <v>10</v>
      </c>
      <c r="N22" s="7" t="str">
        <f t="shared" si="0"/>
        <v xml:space="preserve"> Cáp CV 25mm2-450/750V </v>
      </c>
      <c r="O22" s="7" t="s">
        <v>85</v>
      </c>
      <c r="P22" s="7" t="s">
        <v>85</v>
      </c>
      <c r="Q22" s="7"/>
      <c r="R22" s="7" t="str">
        <f t="shared" si="1"/>
        <v xml:space="preserve"> m </v>
      </c>
      <c r="S22" s="7">
        <f t="shared" si="2"/>
        <v>620</v>
      </c>
      <c r="T22" s="7"/>
    </row>
    <row r="23" spans="3:20" x14ac:dyDescent="0.3">
      <c r="C23" s="2">
        <f>IF(G23&lt;&gt;0,COUNTIF($F$1:F23,F23),0)</f>
        <v>1</v>
      </c>
      <c r="E23" s="2">
        <v>4</v>
      </c>
      <c r="F23" s="2" t="s">
        <v>32</v>
      </c>
      <c r="G23" s="2" t="s">
        <v>13</v>
      </c>
      <c r="H23" s="2" t="s">
        <v>14</v>
      </c>
      <c r="I23" s="2">
        <v>113</v>
      </c>
      <c r="L23" s="2">
        <f>IF(G23&lt;&gt;0,COUNTIF($F$1:F23,F23),0)</f>
        <v>1</v>
      </c>
      <c r="M23" s="6">
        <f>COUNTIF($C$1:C23,1)</f>
        <v>11</v>
      </c>
      <c r="N23" s="7" t="str">
        <f t="shared" si="0"/>
        <v xml:space="preserve"> Cáp DuCV 2x7mm2 -450/750V </v>
      </c>
      <c r="O23" s="7" t="s">
        <v>85</v>
      </c>
      <c r="P23" s="7" t="s">
        <v>85</v>
      </c>
      <c r="Q23" s="7"/>
      <c r="R23" s="7" t="str">
        <f t="shared" si="1"/>
        <v xml:space="preserve"> m </v>
      </c>
      <c r="S23" s="7">
        <f t="shared" si="2"/>
        <v>113</v>
      </c>
      <c r="T23" s="7"/>
    </row>
    <row r="24" spans="3:20" x14ac:dyDescent="0.3">
      <c r="C24" s="2">
        <f>IF(G24&lt;&gt;0,COUNTIF($F$1:F24,F24),0)</f>
        <v>1</v>
      </c>
      <c r="E24" s="2">
        <v>5</v>
      </c>
      <c r="F24" s="2" t="s">
        <v>33</v>
      </c>
      <c r="G24" s="2" t="s">
        <v>13</v>
      </c>
      <c r="H24" s="2" t="s">
        <v>17</v>
      </c>
      <c r="I24" s="2">
        <v>72</v>
      </c>
      <c r="L24" s="2">
        <f>IF(G24&lt;&gt;0,COUNTIF($F$1:F24,F24),0)</f>
        <v>1</v>
      </c>
      <c r="M24" s="6">
        <f>COUNTIF($C$1:C24,1)</f>
        <v>12</v>
      </c>
      <c r="N24" s="7" t="str">
        <f t="shared" si="0"/>
        <v xml:space="preserve"> Ống nối MJPB - 50 (nối dây ABC) </v>
      </c>
      <c r="O24" s="7" t="s">
        <v>83</v>
      </c>
      <c r="P24" s="7" t="s">
        <v>84</v>
      </c>
      <c r="Q24" s="7"/>
      <c r="R24" s="7" t="str">
        <f t="shared" si="1"/>
        <v xml:space="preserve"> cái </v>
      </c>
      <c r="S24" s="7">
        <f t="shared" si="2"/>
        <v>72</v>
      </c>
      <c r="T24" s="7"/>
    </row>
    <row r="25" spans="3:20" x14ac:dyDescent="0.3">
      <c r="C25" s="2">
        <f>IF(G25&lt;&gt;0,COUNTIF($F$1:F25,F25),0)</f>
        <v>1</v>
      </c>
      <c r="E25" s="2">
        <v>6</v>
      </c>
      <c r="F25" s="2" t="s">
        <v>34</v>
      </c>
      <c r="G25" s="2" t="s">
        <v>13</v>
      </c>
      <c r="H25" s="2" t="s">
        <v>17</v>
      </c>
      <c r="I25" s="2">
        <v>11</v>
      </c>
      <c r="L25" s="2">
        <f>IF(G25&lt;&gt;0,COUNTIF($F$1:F25,F25),0)</f>
        <v>1</v>
      </c>
      <c r="M25" s="6">
        <f>COUNTIF($C$1:C25,1)</f>
        <v>13</v>
      </c>
      <c r="N25" s="7" t="str">
        <f t="shared" si="0"/>
        <v xml:space="preserve"> Ống nối MJPB - 70 (nối dây ABC) </v>
      </c>
      <c r="O25" s="7" t="s">
        <v>83</v>
      </c>
      <c r="P25" s="7" t="s">
        <v>84</v>
      </c>
      <c r="Q25" s="7"/>
      <c r="R25" s="7" t="str">
        <f t="shared" si="1"/>
        <v xml:space="preserve"> cái </v>
      </c>
      <c r="S25" s="7">
        <f t="shared" si="2"/>
        <v>11</v>
      </c>
      <c r="T25" s="7"/>
    </row>
    <row r="26" spans="3:20" x14ac:dyDescent="0.3">
      <c r="C26" s="2">
        <f>IF(G26&lt;&gt;0,COUNTIF($F$1:F26,F26),0)</f>
        <v>1</v>
      </c>
      <c r="E26" s="2">
        <v>7</v>
      </c>
      <c r="F26" s="2" t="s">
        <v>35</v>
      </c>
      <c r="G26" s="2" t="s">
        <v>13</v>
      </c>
      <c r="H26" s="2" t="s">
        <v>17</v>
      </c>
      <c r="I26" s="2">
        <v>112</v>
      </c>
      <c r="L26" s="2">
        <f>IF(G26&lt;&gt;0,COUNTIF($F$1:F26,F26),0)</f>
        <v>1</v>
      </c>
      <c r="M26" s="6">
        <f>COUNTIF($C$1:C26,1)</f>
        <v>14</v>
      </c>
      <c r="N26" s="7" t="str">
        <f t="shared" si="0"/>
        <v xml:space="preserve"> Kẹp dừng cáp ABC: 4x50-95 </v>
      </c>
      <c r="O26" s="7" t="s">
        <v>83</v>
      </c>
      <c r="P26" s="7" t="s">
        <v>84</v>
      </c>
      <c r="Q26" s="7"/>
      <c r="R26" s="7" t="str">
        <f t="shared" si="1"/>
        <v xml:space="preserve"> cái </v>
      </c>
      <c r="S26" s="7">
        <f t="shared" si="2"/>
        <v>112</v>
      </c>
      <c r="T26" s="7"/>
    </row>
    <row r="27" spans="3:20" x14ac:dyDescent="0.3">
      <c r="C27" s="2">
        <f>IF(G27&lt;&gt;0,COUNTIF($F$1:F27,F27),0)</f>
        <v>1</v>
      </c>
      <c r="E27" s="2">
        <v>8</v>
      </c>
      <c r="F27" s="2" t="s">
        <v>36</v>
      </c>
      <c r="G27" s="2" t="s">
        <v>13</v>
      </c>
      <c r="H27" s="2" t="s">
        <v>17</v>
      </c>
      <c r="I27" s="2">
        <v>306</v>
      </c>
      <c r="L27" s="2">
        <f>IF(G27&lt;&gt;0,COUNTIF($F$1:F27,F27),0)</f>
        <v>1</v>
      </c>
      <c r="M27" s="6">
        <f>COUNTIF($C$1:C27,1)</f>
        <v>15</v>
      </c>
      <c r="N27" s="7" t="str">
        <f t="shared" si="0"/>
        <v xml:space="preserve"> Kẹp treo cáp ABC: 4x50-95 </v>
      </c>
      <c r="O27" s="7" t="s">
        <v>83</v>
      </c>
      <c r="P27" s="7" t="s">
        <v>84</v>
      </c>
      <c r="Q27" s="7"/>
      <c r="R27" s="7" t="str">
        <f t="shared" si="1"/>
        <v xml:space="preserve"> cái </v>
      </c>
      <c r="S27" s="7">
        <f t="shared" si="2"/>
        <v>306</v>
      </c>
      <c r="T27" s="7"/>
    </row>
    <row r="28" spans="3:20" x14ac:dyDescent="0.3">
      <c r="C28" s="2">
        <f>IF(G28&lt;&gt;0,COUNTIF($F$1:F28,F28),0)</f>
        <v>1</v>
      </c>
      <c r="E28" s="2">
        <v>9</v>
      </c>
      <c r="F28" s="2" t="s">
        <v>37</v>
      </c>
      <c r="G28" s="2" t="s">
        <v>13</v>
      </c>
      <c r="H28" s="2" t="s">
        <v>17</v>
      </c>
      <c r="I28" s="2">
        <v>110</v>
      </c>
      <c r="L28" s="2">
        <f>IF(G28&lt;&gt;0,COUNTIF($F$1:F28,F28),0)</f>
        <v>1</v>
      </c>
      <c r="M28" s="6">
        <f>COUNTIF($C$1:C28,1)</f>
        <v>16</v>
      </c>
      <c r="N28" s="7" t="str">
        <f t="shared" si="0"/>
        <v xml:space="preserve"> Móc chữ A mạ kẽm D16 </v>
      </c>
      <c r="O28" s="7" t="s">
        <v>83</v>
      </c>
      <c r="P28" s="7" t="s">
        <v>84</v>
      </c>
      <c r="Q28" s="7"/>
      <c r="R28" s="7" t="str">
        <f t="shared" si="1"/>
        <v xml:space="preserve"> cái </v>
      </c>
      <c r="S28" s="7">
        <f t="shared" si="2"/>
        <v>110</v>
      </c>
      <c r="T28" s="7"/>
    </row>
    <row r="29" spans="3:20" x14ac:dyDescent="0.3">
      <c r="C29" s="2">
        <f>IF(G29&lt;&gt;0,COUNTIF($F$1:F29,F29),0)</f>
        <v>1</v>
      </c>
      <c r="E29" s="2">
        <v>10</v>
      </c>
      <c r="F29" s="2" t="s">
        <v>38</v>
      </c>
      <c r="G29" s="2" t="s">
        <v>13</v>
      </c>
      <c r="H29" s="2" t="s">
        <v>17</v>
      </c>
      <c r="I29" s="2">
        <v>200</v>
      </c>
      <c r="L29" s="2">
        <f>IF(G29&lt;&gt;0,COUNTIF($F$1:F29,F29),0)</f>
        <v>1</v>
      </c>
      <c r="M29" s="6">
        <f>COUNTIF($C$1:C29,1)</f>
        <v>17</v>
      </c>
      <c r="N29" s="7" t="str">
        <f t="shared" si="0"/>
        <v xml:space="preserve"> Kẹp ép WR 419 </v>
      </c>
      <c r="O29" s="7" t="s">
        <v>83</v>
      </c>
      <c r="P29" s="7" t="s">
        <v>84</v>
      </c>
      <c r="Q29" s="7"/>
      <c r="R29" s="7" t="str">
        <f t="shared" si="1"/>
        <v xml:space="preserve"> cái </v>
      </c>
      <c r="S29" s="7">
        <f t="shared" si="2"/>
        <v>200</v>
      </c>
      <c r="T29" s="7"/>
    </row>
    <row r="30" spans="3:20" x14ac:dyDescent="0.3">
      <c r="C30" s="2">
        <f>IF(G30&lt;&gt;0,COUNTIF($F$1:F30,F30),0)</f>
        <v>1</v>
      </c>
      <c r="E30" s="2">
        <v>11</v>
      </c>
      <c r="F30" s="2" t="s">
        <v>39</v>
      </c>
      <c r="G30" s="2" t="s">
        <v>13</v>
      </c>
      <c r="H30" s="2" t="s">
        <v>40</v>
      </c>
      <c r="I30" s="2">
        <v>155</v>
      </c>
      <c r="L30" s="2">
        <f>IF(G30&lt;&gt;0,COUNTIF($F$1:F30,F30),0)</f>
        <v>1</v>
      </c>
      <c r="M30" s="6">
        <f>COUNTIF($C$1:C30,1)</f>
        <v>18</v>
      </c>
      <c r="N30" s="7" t="str">
        <f t="shared" si="0"/>
        <v xml:space="preserve"> Hộp Domino 9 cực rỗng đấu trực tiếp </v>
      </c>
      <c r="O30" s="7" t="s">
        <v>82</v>
      </c>
      <c r="P30" s="7" t="s">
        <v>82</v>
      </c>
      <c r="Q30" s="7"/>
      <c r="R30" s="7" t="str">
        <f t="shared" si="1"/>
        <v xml:space="preserve"> hộp </v>
      </c>
      <c r="S30" s="7">
        <f t="shared" si="2"/>
        <v>155</v>
      </c>
      <c r="T30" s="7"/>
    </row>
    <row r="31" spans="3:20" x14ac:dyDescent="0.3">
      <c r="C31" s="2">
        <f>IF(G31&lt;&gt;0,COUNTIF($F$1:F31,F31),0)</f>
        <v>1</v>
      </c>
      <c r="E31" s="2">
        <v>12</v>
      </c>
      <c r="F31" s="2" t="s">
        <v>41</v>
      </c>
      <c r="G31" s="2" t="s">
        <v>13</v>
      </c>
      <c r="H31" s="2" t="s">
        <v>17</v>
      </c>
      <c r="I31" s="2">
        <v>976</v>
      </c>
      <c r="L31" s="2">
        <f>IF(G31&lt;&gt;0,COUNTIF($F$1:F31,F31),0)</f>
        <v>1</v>
      </c>
      <c r="M31" s="6">
        <f>COUNTIF($C$1:C31,1)</f>
        <v>19</v>
      </c>
      <c r="N31" s="7" t="str">
        <f t="shared" si="0"/>
        <v xml:space="preserve"> Ghíp nối 95/50-95 2 bulon  </v>
      </c>
      <c r="O31" s="7" t="s">
        <v>87</v>
      </c>
      <c r="P31" s="7" t="s">
        <v>84</v>
      </c>
      <c r="Q31" s="7"/>
      <c r="R31" s="7" t="str">
        <f t="shared" si="1"/>
        <v xml:space="preserve"> cái </v>
      </c>
      <c r="S31" s="7">
        <f t="shared" si="2"/>
        <v>976</v>
      </c>
      <c r="T31" s="7"/>
    </row>
    <row r="32" spans="3:20" x14ac:dyDescent="0.3">
      <c r="C32" s="2">
        <f>IF(G32&lt;&gt;0,COUNTIF($F$1:F32,F32),0)</f>
        <v>1</v>
      </c>
      <c r="E32" s="2">
        <v>13</v>
      </c>
      <c r="F32" s="2" t="s">
        <v>42</v>
      </c>
      <c r="G32" s="2" t="s">
        <v>13</v>
      </c>
      <c r="H32" s="2" t="s">
        <v>17</v>
      </c>
      <c r="I32" s="2">
        <v>150</v>
      </c>
      <c r="L32" s="2">
        <f>IF(G32&lt;&gt;0,COUNTIF($F$1:F32,F32),0)</f>
        <v>1</v>
      </c>
      <c r="M32" s="6">
        <f>COUNTIF($C$1:C32,1)</f>
        <v>20</v>
      </c>
      <c r="N32" s="7" t="str">
        <f t="shared" si="0"/>
        <v xml:space="preserve"> Bulon móc D16x300/Zn </v>
      </c>
      <c r="O32" s="7" t="s">
        <v>83</v>
      </c>
      <c r="P32" s="7" t="s">
        <v>84</v>
      </c>
      <c r="Q32" s="7"/>
      <c r="R32" s="7" t="str">
        <f t="shared" si="1"/>
        <v xml:space="preserve"> cái </v>
      </c>
      <c r="S32" s="7">
        <f t="shared" si="2"/>
        <v>150</v>
      </c>
      <c r="T32" s="7"/>
    </row>
    <row r="33" spans="3:20" x14ac:dyDescent="0.3">
      <c r="C33" s="2">
        <f>IF(G33&lt;&gt;0,COUNTIF($F$1:F33,F33),0)</f>
        <v>1</v>
      </c>
      <c r="E33" s="2">
        <v>14</v>
      </c>
      <c r="F33" s="2" t="s">
        <v>43</v>
      </c>
      <c r="G33" s="2" t="s">
        <v>13</v>
      </c>
      <c r="H33" s="2" t="s">
        <v>17</v>
      </c>
      <c r="I33" s="2">
        <v>162</v>
      </c>
      <c r="L33" s="2">
        <f>IF(G33&lt;&gt;0,COUNTIF($F$1:F33,F33),0)</f>
        <v>1</v>
      </c>
      <c r="M33" s="6">
        <f>COUNTIF($C$1:C33,1)</f>
        <v>21</v>
      </c>
      <c r="N33" s="7" t="str">
        <f t="shared" si="0"/>
        <v xml:space="preserve"> Bulon móc D16x250/Zn </v>
      </c>
      <c r="O33" s="7" t="s">
        <v>83</v>
      </c>
      <c r="P33" s="7" t="s">
        <v>84</v>
      </c>
      <c r="Q33" s="7"/>
      <c r="R33" s="7" t="str">
        <f t="shared" si="1"/>
        <v xml:space="preserve"> cái </v>
      </c>
      <c r="S33" s="7">
        <f t="shared" si="2"/>
        <v>162</v>
      </c>
      <c r="T33" s="7"/>
    </row>
    <row r="34" spans="3:20" x14ac:dyDescent="0.3">
      <c r="C34" s="2">
        <f>IF(G34&lt;&gt;0,COUNTIF($F$1:F34,F34),0)</f>
        <v>1</v>
      </c>
      <c r="E34" s="2">
        <v>15</v>
      </c>
      <c r="F34" s="2" t="s">
        <v>44</v>
      </c>
      <c r="G34" s="2" t="s">
        <v>13</v>
      </c>
      <c r="H34" s="2" t="s">
        <v>17</v>
      </c>
      <c r="I34" s="2">
        <v>477</v>
      </c>
      <c r="L34" s="2">
        <f>IF(G34&lt;&gt;0,COUNTIF($F$1:F34,F34),0)</f>
        <v>1</v>
      </c>
      <c r="M34" s="6">
        <f>COUNTIF($C$1:C34,1)</f>
        <v>22</v>
      </c>
      <c r="N34" s="7" t="str">
        <f t="shared" si="0"/>
        <v xml:space="preserve"> Bulon D16x250/Zn </v>
      </c>
      <c r="O34" s="7" t="s">
        <v>83</v>
      </c>
      <c r="P34" s="7" t="s">
        <v>84</v>
      </c>
      <c r="Q34" s="7"/>
      <c r="R34" s="7" t="str">
        <f t="shared" si="1"/>
        <v xml:space="preserve"> cái </v>
      </c>
      <c r="S34" s="7">
        <f t="shared" si="2"/>
        <v>477</v>
      </c>
      <c r="T34" s="7"/>
    </row>
    <row r="35" spans="3:20" x14ac:dyDescent="0.3">
      <c r="C35" s="2">
        <f>IF(G35&lt;&gt;0,COUNTIF($F$1:F35,F35),0)</f>
        <v>1</v>
      </c>
      <c r="E35" s="2">
        <v>16</v>
      </c>
      <c r="F35" s="2" t="s">
        <v>45</v>
      </c>
      <c r="G35" s="2" t="s">
        <v>13</v>
      </c>
      <c r="H35" s="2" t="s">
        <v>17</v>
      </c>
      <c r="I35" s="2">
        <v>36</v>
      </c>
      <c r="L35" s="2">
        <f>IF(G35&lt;&gt;0,COUNTIF($F$1:F35,F35),0)</f>
        <v>1</v>
      </c>
      <c r="M35" s="6">
        <f>COUNTIF($C$1:C35,1)</f>
        <v>23</v>
      </c>
      <c r="N35" s="7" t="str">
        <f t="shared" si="0"/>
        <v xml:space="preserve"> Bulon mắt D16x250/Zn </v>
      </c>
      <c r="O35" s="7" t="s">
        <v>83</v>
      </c>
      <c r="P35" s="7" t="s">
        <v>84</v>
      </c>
      <c r="Q35" s="7"/>
      <c r="R35" s="7" t="str">
        <f t="shared" si="1"/>
        <v xml:space="preserve"> cái </v>
      </c>
      <c r="S35" s="7">
        <f t="shared" si="2"/>
        <v>36</v>
      </c>
      <c r="T35" s="7"/>
    </row>
    <row r="36" spans="3:20" x14ac:dyDescent="0.3">
      <c r="C36" s="2">
        <f>IF(G36&lt;&gt;0,COUNTIF($F$1:F36,F36),0)</f>
        <v>1</v>
      </c>
      <c r="E36" s="2">
        <v>17</v>
      </c>
      <c r="F36" s="2" t="s">
        <v>46</v>
      </c>
      <c r="G36" s="2" t="s">
        <v>13</v>
      </c>
      <c r="H36" s="2" t="s">
        <v>17</v>
      </c>
      <c r="I36" s="2">
        <v>1.302</v>
      </c>
      <c r="L36" s="2">
        <f>IF(G36&lt;&gt;0,COUNTIF($F$1:F36,F36),0)</f>
        <v>1</v>
      </c>
      <c r="M36" s="6">
        <f>COUNTIF($C$1:C36,1)</f>
        <v>24</v>
      </c>
      <c r="N36" s="7" t="str">
        <f t="shared" si="0"/>
        <v xml:space="preserve"> Long đền vuông lỗ D18x50x50x3 </v>
      </c>
      <c r="O36" s="7" t="s">
        <v>83</v>
      </c>
      <c r="P36" s="7" t="s">
        <v>84</v>
      </c>
      <c r="Q36" s="7"/>
      <c r="R36" s="7" t="str">
        <f t="shared" si="1"/>
        <v xml:space="preserve"> cái </v>
      </c>
      <c r="S36" s="7">
        <f t="shared" si="2"/>
        <v>1.302</v>
      </c>
      <c r="T36" s="7"/>
    </row>
    <row r="37" spans="3:20" x14ac:dyDescent="0.3">
      <c r="C37" s="2">
        <f>IF(G37&lt;&gt;0,COUNTIF($F$1:F37,F37),0)</f>
        <v>1</v>
      </c>
      <c r="E37" s="2">
        <v>18</v>
      </c>
      <c r="F37" s="2" t="s">
        <v>47</v>
      </c>
      <c r="G37" s="2" t="s">
        <v>13</v>
      </c>
      <c r="H37" s="2" t="s">
        <v>17</v>
      </c>
      <c r="I37" s="2">
        <v>322</v>
      </c>
      <c r="L37" s="2">
        <f>IF(G37&lt;&gt;0,COUNTIF($F$1:F37,F37),0)</f>
        <v>1</v>
      </c>
      <c r="M37" s="6">
        <f>COUNTIF($C$1:C37,1)</f>
        <v>25</v>
      </c>
      <c r="N37" s="7" t="str">
        <f t="shared" si="0"/>
        <v xml:space="preserve"> Uclevis 3mm </v>
      </c>
      <c r="O37" s="7" t="s">
        <v>83</v>
      </c>
      <c r="P37" s="7" t="s">
        <v>84</v>
      </c>
      <c r="Q37" s="7"/>
      <c r="R37" s="7" t="str">
        <f t="shared" si="1"/>
        <v xml:space="preserve"> cái </v>
      </c>
      <c r="S37" s="7">
        <f t="shared" si="2"/>
        <v>322</v>
      </c>
      <c r="T37" s="7"/>
    </row>
    <row r="38" spans="3:20" x14ac:dyDescent="0.3">
      <c r="C38" s="2">
        <f>IF(G38&lt;&gt;0,COUNTIF($F$1:F38,F38),0)</f>
        <v>1</v>
      </c>
      <c r="E38" s="2">
        <v>19</v>
      </c>
      <c r="F38" s="2" t="s">
        <v>48</v>
      </c>
      <c r="G38" s="2" t="s">
        <v>13</v>
      </c>
      <c r="H38" s="2" t="s">
        <v>49</v>
      </c>
      <c r="I38" s="2">
        <v>97</v>
      </c>
      <c r="L38" s="2">
        <f>IF(G38&lt;&gt;0,COUNTIF($F$1:F38,F38),0)</f>
        <v>1</v>
      </c>
      <c r="M38" s="6">
        <f>COUNTIF($C$1:C38,1)</f>
        <v>26</v>
      </c>
      <c r="N38" s="7" t="str">
        <f t="shared" si="0"/>
        <v xml:space="preserve"> Băng keo cách điện hạ thế (12m/1cuộn) </v>
      </c>
      <c r="O38" s="7" t="s">
        <v>86</v>
      </c>
      <c r="P38" s="7" t="s">
        <v>84</v>
      </c>
      <c r="Q38" s="7"/>
      <c r="R38" s="7" t="str">
        <f t="shared" si="1"/>
        <v xml:space="preserve"> cuộn </v>
      </c>
      <c r="S38" s="7">
        <f t="shared" si="2"/>
        <v>97</v>
      </c>
      <c r="T38" s="7"/>
    </row>
    <row r="39" spans="3:20" x14ac:dyDescent="0.3">
      <c r="C39" s="2">
        <f>IF(G39&lt;&gt;0,COUNTIF($F$1:F39,F39),0)</f>
        <v>1</v>
      </c>
      <c r="E39" s="2">
        <v>20</v>
      </c>
      <c r="F39" s="2" t="s">
        <v>50</v>
      </c>
      <c r="G39" s="2" t="s">
        <v>13</v>
      </c>
      <c r="H39" s="2" t="s">
        <v>51</v>
      </c>
      <c r="I39" s="2">
        <v>5</v>
      </c>
      <c r="L39" s="2">
        <f>IF(G39&lt;&gt;0,COUNTIF($F$1:F39,F39),0)</f>
        <v>1</v>
      </c>
      <c r="M39" s="6">
        <f>COUNTIF($C$1:C39,1)</f>
        <v>27</v>
      </c>
      <c r="N39" s="7" t="str">
        <f t="shared" si="0"/>
        <v xml:space="preserve"> Dầu chống gỉ RP7 (300g) </v>
      </c>
      <c r="O39" s="7" t="s">
        <v>88</v>
      </c>
      <c r="P39" s="7" t="s">
        <v>84</v>
      </c>
      <c r="Q39" s="7"/>
      <c r="R39" s="7" t="str">
        <f t="shared" si="1"/>
        <v xml:space="preserve"> chai </v>
      </c>
      <c r="S39" s="7">
        <f t="shared" si="2"/>
        <v>5</v>
      </c>
      <c r="T39" s="7"/>
    </row>
    <row r="40" spans="3:20" x14ac:dyDescent="0.3">
      <c r="C40" s="2">
        <f>IF(G40&lt;&gt;0,COUNTIF($F$1:F40,F40),0)</f>
        <v>1</v>
      </c>
      <c r="E40" s="2">
        <v>21</v>
      </c>
      <c r="F40" s="2" t="s">
        <v>52</v>
      </c>
      <c r="G40" s="2" t="s">
        <v>13</v>
      </c>
      <c r="H40" s="2" t="s">
        <v>17</v>
      </c>
      <c r="I40" s="2">
        <v>72</v>
      </c>
      <c r="L40" s="2">
        <f>IF(G40&lt;&gt;0,COUNTIF($F$1:F40,F40),0)</f>
        <v>1</v>
      </c>
      <c r="M40" s="6">
        <f>COUNTIF($C$1:C40,1)</f>
        <v>28</v>
      </c>
      <c r="N40" s="7" t="str">
        <f t="shared" si="0"/>
        <v xml:space="preserve"> Tiếp địa cố định ABC </v>
      </c>
      <c r="O40" s="7" t="s">
        <v>83</v>
      </c>
      <c r="P40" s="7" t="s">
        <v>84</v>
      </c>
      <c r="Q40" s="7"/>
      <c r="R40" s="7" t="str">
        <f t="shared" si="1"/>
        <v xml:space="preserve"> cái </v>
      </c>
      <c r="S40" s="7">
        <f t="shared" si="2"/>
        <v>72</v>
      </c>
      <c r="T40" s="7"/>
    </row>
    <row r="41" spans="3:20" customFormat="1" ht="14.4" x14ac:dyDescent="0.3">
      <c r="C41">
        <f>IF(G41&lt;&gt;0,COUNTIF($F$1:F41,F41),0)</f>
        <v>0</v>
      </c>
      <c r="E41" t="s">
        <v>53</v>
      </c>
      <c r="F41" t="s">
        <v>54</v>
      </c>
      <c r="L41">
        <f>IF(G41&lt;&gt;0,COUNTIF($F$1:F41,F41),0)</f>
        <v>0</v>
      </c>
      <c r="M41" s="5">
        <f>COUNTIF($C$1:C41,1)</f>
        <v>28</v>
      </c>
      <c r="N41" s="5" t="str">
        <f t="shared" si="0"/>
        <v/>
      </c>
      <c r="O41" s="5"/>
      <c r="P41" s="5"/>
      <c r="Q41" s="5"/>
      <c r="R41" s="5"/>
      <c r="S41" s="5"/>
      <c r="T41" s="5"/>
    </row>
    <row r="42" spans="3:20" customFormat="1" ht="14.4" x14ac:dyDescent="0.3">
      <c r="C42">
        <f>IF(G42&lt;&gt;0,COUNTIF($F$1:F42,F42),0)</f>
        <v>0</v>
      </c>
      <c r="E42">
        <v>1</v>
      </c>
      <c r="F42" t="s">
        <v>55</v>
      </c>
      <c r="H42" t="s">
        <v>56</v>
      </c>
      <c r="I42">
        <v>36</v>
      </c>
      <c r="L42">
        <f>IF(G42&lt;&gt;0,COUNTIF($F$1:F42,F42),0)</f>
        <v>0</v>
      </c>
      <c r="M42" s="5">
        <f>COUNTIF($C$1:C42,1)</f>
        <v>28</v>
      </c>
      <c r="N42" s="5" t="str">
        <f t="shared" si="0"/>
        <v/>
      </c>
      <c r="O42" s="5"/>
      <c r="P42" s="5"/>
      <c r="Q42" s="5"/>
      <c r="R42" s="5"/>
      <c r="S42" s="5"/>
      <c r="T42" s="5"/>
    </row>
    <row r="43" spans="3:20" customFormat="1" ht="14.4" x14ac:dyDescent="0.3">
      <c r="C43">
        <f>IF(G43&lt;&gt;0,COUNTIF($F$1:F43,F43),0)</f>
        <v>0</v>
      </c>
      <c r="E43">
        <v>2</v>
      </c>
      <c r="F43" t="s">
        <v>57</v>
      </c>
      <c r="H43" t="s">
        <v>58</v>
      </c>
      <c r="I43">
        <v>155</v>
      </c>
      <c r="L43">
        <f>IF(G43&lt;&gt;0,COUNTIF($F$1:F43,F43),0)</f>
        <v>0</v>
      </c>
      <c r="M43" s="5">
        <f>COUNTIF($C$1:C43,1)</f>
        <v>28</v>
      </c>
      <c r="N43" s="5" t="str">
        <f t="shared" si="0"/>
        <v/>
      </c>
      <c r="O43" s="5"/>
      <c r="P43" s="5"/>
      <c r="Q43" s="5"/>
      <c r="R43" s="5"/>
      <c r="S43" s="5"/>
      <c r="T43" s="5"/>
    </row>
    <row r="44" spans="3:20" customFormat="1" ht="14.4" x14ac:dyDescent="0.3">
      <c r="C44">
        <f>IF(G44&lt;&gt;0,COUNTIF($F$1:F44,F44),0)</f>
        <v>0</v>
      </c>
      <c r="E44">
        <v>3</v>
      </c>
      <c r="F44" t="s">
        <v>59</v>
      </c>
      <c r="H44" t="s">
        <v>58</v>
      </c>
      <c r="I44">
        <v>155</v>
      </c>
      <c r="L44">
        <f>IF(G44&lt;&gt;0,COUNTIF($F$1:F44,F44),0)</f>
        <v>0</v>
      </c>
      <c r="M44" s="5">
        <f>COUNTIF($C$1:C44,1)</f>
        <v>28</v>
      </c>
      <c r="N44" s="5" t="str">
        <f t="shared" si="0"/>
        <v/>
      </c>
      <c r="O44" s="5"/>
      <c r="P44" s="5"/>
      <c r="Q44" s="5"/>
      <c r="R44" s="5"/>
      <c r="S44" s="5"/>
      <c r="T44" s="5"/>
    </row>
    <row r="45" spans="3:20" customFormat="1" ht="14.4" x14ac:dyDescent="0.3">
      <c r="C45">
        <f>IF(G45&lt;&gt;0,COUNTIF($F$1:F45,F45),0)</f>
        <v>0</v>
      </c>
      <c r="E45">
        <v>4</v>
      </c>
      <c r="F45" t="s">
        <v>60</v>
      </c>
      <c r="H45" t="s">
        <v>61</v>
      </c>
      <c r="I45">
        <v>322</v>
      </c>
      <c r="L45">
        <f>IF(G45&lt;&gt;0,COUNTIF($F$1:F45,F45),0)</f>
        <v>0</v>
      </c>
      <c r="M45" s="5">
        <f>COUNTIF($C$1:C45,1)</f>
        <v>28</v>
      </c>
      <c r="N45" s="5" t="str">
        <f t="shared" si="0"/>
        <v/>
      </c>
      <c r="O45" s="5"/>
      <c r="P45" s="5"/>
      <c r="Q45" s="5"/>
      <c r="R45" s="5"/>
      <c r="S45" s="5"/>
      <c r="T45" s="5"/>
    </row>
    <row r="46" spans="3:20" customFormat="1" ht="14.4" x14ac:dyDescent="0.3">
      <c r="C46">
        <f>IF(G46&lt;&gt;0,COUNTIF($F$1:F46,F46),0)</f>
        <v>0</v>
      </c>
      <c r="E46">
        <v>5</v>
      </c>
      <c r="F46" t="s">
        <v>62</v>
      </c>
      <c r="H46" t="s">
        <v>63</v>
      </c>
      <c r="I46" t="s">
        <v>64</v>
      </c>
      <c r="L46">
        <f>IF(G46&lt;&gt;0,COUNTIF($F$1:F46,F46),0)</f>
        <v>0</v>
      </c>
      <c r="M46" s="5">
        <f>COUNTIF($C$1:C46,1)</f>
        <v>28</v>
      </c>
      <c r="N46" s="5" t="str">
        <f t="shared" si="0"/>
        <v/>
      </c>
      <c r="O46" s="5"/>
      <c r="P46" s="5"/>
      <c r="Q46" s="5"/>
      <c r="R46" s="5"/>
      <c r="S46" s="5"/>
      <c r="T46" s="5"/>
    </row>
    <row r="47" spans="3:20" customFormat="1" ht="14.4" x14ac:dyDescent="0.3">
      <c r="C47">
        <f>IF(G47&lt;&gt;0,COUNTIF($F$1:F47,F47),0)</f>
        <v>0</v>
      </c>
      <c r="E47">
        <v>6</v>
      </c>
      <c r="F47" t="s">
        <v>65</v>
      </c>
      <c r="H47" t="s">
        <v>63</v>
      </c>
      <c r="I47" t="s">
        <v>66</v>
      </c>
      <c r="L47">
        <f>IF(G47&lt;&gt;0,COUNTIF($F$1:F47,F47),0)</f>
        <v>0</v>
      </c>
      <c r="M47" s="5">
        <f>COUNTIF($C$1:C47,1)</f>
        <v>28</v>
      </c>
      <c r="N47" s="5" t="str">
        <f t="shared" si="0"/>
        <v/>
      </c>
      <c r="O47" s="5"/>
      <c r="P47" s="5"/>
      <c r="Q47" s="5"/>
      <c r="R47" s="5"/>
      <c r="S47" s="5"/>
      <c r="T47" s="5"/>
    </row>
    <row r="48" spans="3:20" customFormat="1" ht="14.4" x14ac:dyDescent="0.3">
      <c r="C48">
        <f>IF(G48&lt;&gt;0,COUNTIF($F$1:F48,F48),0)</f>
        <v>0</v>
      </c>
      <c r="E48">
        <v>7</v>
      </c>
      <c r="F48" t="s">
        <v>67</v>
      </c>
      <c r="H48" t="s">
        <v>63</v>
      </c>
      <c r="I48" t="s">
        <v>68</v>
      </c>
      <c r="L48">
        <f>IF(G48&lt;&gt;0,COUNTIF($F$1:F48,F48),0)</f>
        <v>0</v>
      </c>
      <c r="M48" s="5">
        <f>COUNTIF($C$1:C48,1)</f>
        <v>28</v>
      </c>
      <c r="N48" s="5" t="str">
        <f t="shared" si="0"/>
        <v/>
      </c>
      <c r="O48" s="5"/>
      <c r="P48" s="5"/>
      <c r="Q48" s="5"/>
      <c r="R48" s="5"/>
      <c r="S48" s="5"/>
      <c r="T48" s="5"/>
    </row>
    <row r="49" spans="3:20" customFormat="1" ht="14.4" x14ac:dyDescent="0.3">
      <c r="C49">
        <f>IF(G49&lt;&gt;0,COUNTIF($F$1:F49,F49),0)</f>
        <v>0</v>
      </c>
      <c r="E49">
        <v>8</v>
      </c>
      <c r="F49" t="s">
        <v>69</v>
      </c>
      <c r="H49" t="s">
        <v>63</v>
      </c>
      <c r="I49" t="s">
        <v>70</v>
      </c>
      <c r="L49">
        <f>IF(G49&lt;&gt;0,COUNTIF($F$1:F49,F49),0)</f>
        <v>0</v>
      </c>
      <c r="M49" s="5">
        <f>COUNTIF($C$1:C49,1)</f>
        <v>28</v>
      </c>
      <c r="N49" s="5" t="str">
        <f t="shared" si="0"/>
        <v/>
      </c>
      <c r="O49" s="5"/>
      <c r="P49" s="5"/>
      <c r="Q49" s="5"/>
      <c r="R49" s="5"/>
      <c r="S49" s="5"/>
      <c r="T49" s="5"/>
    </row>
    <row r="50" spans="3:20" customFormat="1" ht="14.4" x14ac:dyDescent="0.3">
      <c r="C50">
        <f>IF(G50&lt;&gt;0,COUNTIF($F$1:F50,F50),0)</f>
        <v>0</v>
      </c>
      <c r="E50">
        <v>9</v>
      </c>
      <c r="F50" t="s">
        <v>71</v>
      </c>
      <c r="H50" t="s">
        <v>63</v>
      </c>
      <c r="I50" t="s">
        <v>72</v>
      </c>
      <c r="L50">
        <f>IF(G50&lt;&gt;0,COUNTIF($F$1:F50,F50),0)</f>
        <v>0</v>
      </c>
      <c r="M50" s="5">
        <f>COUNTIF($C$1:C50,1)</f>
        <v>28</v>
      </c>
      <c r="N50" s="5" t="str">
        <f t="shared" si="0"/>
        <v/>
      </c>
      <c r="O50" s="5"/>
      <c r="P50" s="5"/>
      <c r="Q50" s="5"/>
      <c r="R50" s="5"/>
      <c r="S50" s="5"/>
      <c r="T50" s="5"/>
    </row>
    <row r="51" spans="3:20" customFormat="1" ht="14.4" x14ac:dyDescent="0.3">
      <c r="C51">
        <f>IF(G51&lt;&gt;0,COUNTIF($F$1:F51,F51),0)</f>
        <v>0</v>
      </c>
      <c r="E51">
        <v>10</v>
      </c>
      <c r="F51" t="s">
        <v>73</v>
      </c>
      <c r="H51" t="s">
        <v>63</v>
      </c>
      <c r="I51" t="s">
        <v>74</v>
      </c>
      <c r="L51">
        <f>IF(G51&lt;&gt;0,COUNTIF($F$1:F51,F51),0)</f>
        <v>0</v>
      </c>
      <c r="M51" s="5">
        <f>COUNTIF($C$1:C51,1)</f>
        <v>28</v>
      </c>
      <c r="N51" s="5" t="str">
        <f t="shared" si="0"/>
        <v/>
      </c>
      <c r="O51" s="5"/>
      <c r="P51" s="5"/>
      <c r="Q51" s="5"/>
      <c r="R51" s="5"/>
      <c r="S51" s="5"/>
      <c r="T51" s="5"/>
    </row>
    <row r="52" spans="3:20" customFormat="1" ht="14.4" x14ac:dyDescent="0.3">
      <c r="C52">
        <f>IF(G52&lt;&gt;0,COUNTIF($F$1:F52,F52),0)</f>
        <v>0</v>
      </c>
      <c r="E52">
        <v>11</v>
      </c>
      <c r="F52" t="s">
        <v>75</v>
      </c>
      <c r="H52" t="s">
        <v>63</v>
      </c>
      <c r="I52" t="s">
        <v>76</v>
      </c>
      <c r="L52">
        <f>IF(G52&lt;&gt;0,COUNTIF($F$1:F52,F52),0)</f>
        <v>0</v>
      </c>
      <c r="M52" s="5">
        <f>COUNTIF($C$1:C52,1)</f>
        <v>28</v>
      </c>
      <c r="N52" s="5" t="str">
        <f t="shared" si="0"/>
        <v/>
      </c>
      <c r="O52" s="5"/>
      <c r="P52" s="5"/>
      <c r="Q52" s="5"/>
      <c r="R52" s="5"/>
      <c r="S52" s="5"/>
      <c r="T52" s="5"/>
    </row>
    <row r="53" spans="3:20" customFormat="1" ht="14.4" x14ac:dyDescent="0.3">
      <c r="C53">
        <f>IF(G53&lt;&gt;0,COUNTIF($F$1:F53,F53),0)</f>
        <v>0</v>
      </c>
      <c r="E53">
        <v>12</v>
      </c>
      <c r="F53" t="s">
        <v>77</v>
      </c>
      <c r="H53" t="s">
        <v>63</v>
      </c>
      <c r="I53" t="s">
        <v>70</v>
      </c>
      <c r="L53">
        <f>IF(G53&lt;&gt;0,COUNTIF($F$1:F53,F53),0)</f>
        <v>0</v>
      </c>
      <c r="M53" s="5">
        <f>COUNTIF($C$1:C53,1)</f>
        <v>28</v>
      </c>
      <c r="N53" s="5" t="str">
        <f t="shared" si="0"/>
        <v/>
      </c>
      <c r="O53" s="5"/>
      <c r="P53" s="5"/>
      <c r="Q53" s="5"/>
      <c r="R53" s="5"/>
      <c r="S53" s="5"/>
      <c r="T53" s="5"/>
    </row>
    <row r="54" spans="3:20" x14ac:dyDescent="0.3">
      <c r="M54" s="6"/>
      <c r="N54" s="7"/>
      <c r="O54" s="7"/>
      <c r="P54" s="7"/>
      <c r="Q54" s="7"/>
      <c r="R54" s="7"/>
      <c r="S54" s="7"/>
      <c r="T54" s="7"/>
    </row>
  </sheetData>
  <autoFilter ref="C1:Q53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VuongLam</dc:creator>
  <cp:lastModifiedBy>Thuc Tran</cp:lastModifiedBy>
  <dcterms:created xsi:type="dcterms:W3CDTF">2020-09-02T07:42:48Z</dcterms:created>
  <dcterms:modified xsi:type="dcterms:W3CDTF">2020-10-05T02:05:40Z</dcterms:modified>
</cp:coreProperties>
</file>