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ThucTran\HSTT\DuThau\20200969359-QuanDoan4\"/>
    </mc:Choice>
  </mc:AlternateContent>
  <xr:revisionPtr revIDLastSave="0" documentId="13_ncr:1_{BAF3237F-1B67-4BBF-8FF9-7663E10B4D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Sheet1!$A$3:$I$130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5" i="1"/>
  <c r="H12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5" i="1"/>
  <c r="H129" i="1" l="1"/>
  <c r="J130" i="1" s="1"/>
</calcChain>
</file>

<file path=xl/sharedStrings.xml><?xml version="1.0" encoding="utf-8"?>
<sst xmlns="http://schemas.openxmlformats.org/spreadsheetml/2006/main" count="360" uniqueCount="167">
  <si>
    <t>A</t>
  </si>
  <si>
    <t>Móng M12</t>
  </si>
  <si>
    <t>Móng</t>
  </si>
  <si>
    <t>Đào hố móng đất cấp 3 sâu &gt;1m, rộng ≤1m2</t>
  </si>
  <si>
    <t>bộ</t>
  </si>
  <si>
    <t>Đắp đất công trình bằng đàm cọc, độ chặt k=0,85</t>
  </si>
  <si>
    <t>B</t>
  </si>
  <si>
    <t>Móng bê tông trụ đôi 12m</t>
  </si>
  <si>
    <t>Đào đất móng cột, trụ, hố kiểm tra rộng &gt;1m, sâu &gt;1m, đất cấp 3 bằng thủ công</t>
  </si>
  <si>
    <t>Boulon 16x550VRS+ 4 long đền vuông D18-50x50x3/Zn</t>
  </si>
  <si>
    <t>B cấp</t>
  </si>
  <si>
    <t>Boulon 16x650VRS+ 4 long đền vuông D18-50x50x3/Zn</t>
  </si>
  <si>
    <t>Đổ bê tông mác M150 đá 1x2, chiều rộng móng &gt;250cm</t>
  </si>
  <si>
    <t>m3</t>
  </si>
  <si>
    <t>C</t>
  </si>
  <si>
    <t>Tiếp địa lặp lại trụ 12m</t>
  </si>
  <si>
    <t>Bộ</t>
  </si>
  <si>
    <t>Cáp đồng trần M25mm2: 9m (luồn trong thân trụ)</t>
  </si>
  <si>
    <t>kg</t>
  </si>
  <si>
    <t>Cọc tiếp đất Þ 16- 2,4m + kẹp cọc</t>
  </si>
  <si>
    <t>Kẹp ép WR 279</t>
  </si>
  <si>
    <t>cái</t>
  </si>
  <si>
    <t>Ốc xiết cáp Cu cỡ 25mm2(tạo điểm hởï)</t>
  </si>
  <si>
    <t>Kéo dây tiếp địa</t>
  </si>
  <si>
    <t>Đóng cọc tiếp địa đất cấp 3</t>
  </si>
  <si>
    <t>cọc</t>
  </si>
  <si>
    <t>Đào rãnh tiếp địa đất cấp 3, sâu &lt;1m</t>
  </si>
  <si>
    <t>D</t>
  </si>
  <si>
    <t>Trụ bê tông ly tâm 12m</t>
  </si>
  <si>
    <t>Trụ</t>
  </si>
  <si>
    <t>Trụ BTLT 12m F540 dự ứng lực (k=2)</t>
  </si>
  <si>
    <t>trụ</t>
  </si>
  <si>
    <t>Vật liệu dựng trụ</t>
  </si>
  <si>
    <t>Dựng trụ BTLT &lt;=12m thủ công + cơ giới</t>
  </si>
  <si>
    <t>E</t>
  </si>
  <si>
    <t>Bộ xà kép L75x75x8 dài 2.2m: X-22KĐ - C810</t>
  </si>
  <si>
    <t>Đà Sắt góc L75 x75 x8 dài 2,2m (4 ốp)</t>
  </si>
  <si>
    <t>thanh</t>
  </si>
  <si>
    <t>Thanh chống đà sắt góc L50x50x5 dài 0,81m</t>
  </si>
  <si>
    <t>Boulon 16x300+ 2 long đền vuông D18-50x50x3/Zn</t>
  </si>
  <si>
    <t>Boulon 16x300VRS+ 4 long đền vuông D18-50x50x3/Zn</t>
  </si>
  <si>
    <t>Boulon 16x50+ 2 long đền vuông D18-50x50x3/Zn</t>
  </si>
  <si>
    <t>Lắp xà néo 58,63kg (X22K)</t>
  </si>
  <si>
    <t>F</t>
  </si>
  <si>
    <t>Bộ xà lệch đơn L75x75x8 dài 2m: X-20ĐL2/3</t>
  </si>
  <si>
    <t>Đà Sắt góc L75 x75 x8 dài 2m (3 ốp)</t>
  </si>
  <si>
    <t>Thanh chống đà sắt góc L50x50x5 dài 1,15m</t>
  </si>
  <si>
    <t>Boulon 16x250+ 2 long đền vuông D18-50x50x3/Zn</t>
  </si>
  <si>
    <t>Lắp xà đơn đỡ 2m (25,356kg)</t>
  </si>
  <si>
    <t>G</t>
  </si>
  <si>
    <t>Phân trung thế 3 pha XD mới 1 mạch</t>
  </si>
  <si>
    <t>Tbộ</t>
  </si>
  <si>
    <t>Cáp nhôm lõi thép bọc 24KV ACXH50 mm2</t>
  </si>
  <si>
    <t>mét</t>
  </si>
  <si>
    <t>H</t>
  </si>
  <si>
    <t>Bộ Uclevis đỡ dây trung hòa: Đth-U</t>
  </si>
  <si>
    <t>Uclevis</t>
  </si>
  <si>
    <t>Sứ ống chỉ</t>
  </si>
  <si>
    <t>I</t>
  </si>
  <si>
    <t>Bộ cách điện đứng+ty sứ : SĐU</t>
  </si>
  <si>
    <t>Sứ đứng 24KV bọc chì</t>
  </si>
  <si>
    <t>Chân sứ đứng D20 bọc chì</t>
  </si>
  <si>
    <t>J</t>
  </si>
  <si>
    <t>Chuỗi sứ treo Polymer 25kV lắp vào xà : CĐT ply-X</t>
  </si>
  <si>
    <t>chuỗi</t>
  </si>
  <si>
    <t>Sứ treo polymer</t>
  </si>
  <si>
    <t>Móc treo chữ U ( ɸ18)</t>
  </si>
  <si>
    <t>Giáp níu dừng dây bọc 50mm2 + yếm móng U + Mắt nối yếm</t>
  </si>
  <si>
    <t>K</t>
  </si>
  <si>
    <t>Phụ Kiện</t>
  </si>
  <si>
    <t>Ống co nhiệt cách điện 24kV D60</t>
  </si>
  <si>
    <t>m</t>
  </si>
  <si>
    <t>Kẹp quai 2/0</t>
  </si>
  <si>
    <t>Ống nối dây cỡ 50mm2</t>
  </si>
  <si>
    <t>Chụp kẹp Uquai</t>
  </si>
  <si>
    <t>Dây buộc đầu sứ TTF (50-70mm2)</t>
  </si>
  <si>
    <t>Dây buộc cổ sứ SSF (50-70mm2)</t>
  </si>
  <si>
    <t>km</t>
  </si>
  <si>
    <t>Lắp sứ đứng 24KV + ty</t>
  </si>
  <si>
    <t>Lắp chuỗi sứ néo Polymer</t>
  </si>
  <si>
    <t>Lắp đặt sứ hạ thế, loại 1 sứ</t>
  </si>
  <si>
    <t>L</t>
  </si>
  <si>
    <t>PHẦN THIẾT BỊ TBA</t>
  </si>
  <si>
    <t>Máy biến áp 12,7/0,22-0,44kV 25kVA (Công ty điều động)</t>
  </si>
  <si>
    <t>ĐL cấp</t>
  </si>
  <si>
    <t>máy</t>
  </si>
  <si>
    <t>FCO 24kV - 100A</t>
  </si>
  <si>
    <t>LA 18kV 10kA</t>
  </si>
  <si>
    <t>MCCB 3 cực 400V -125A - 30KA</t>
  </si>
  <si>
    <t>Biến dòng 600kV  150/5A</t>
  </si>
  <si>
    <t>Điện kế 3 pha 4 dây 220/380V-5A</t>
  </si>
  <si>
    <t>M</t>
  </si>
  <si>
    <t xml:space="preserve"> PHẦN VẬT LIỆU TBA</t>
  </si>
  <si>
    <t>Dây chảy 3K</t>
  </si>
  <si>
    <t>Sợi</t>
  </si>
  <si>
    <t>Chụp đầu cực MBA</t>
  </si>
  <si>
    <t>Chụp đầu cực LA</t>
  </si>
  <si>
    <t>Chụp đầu cực trên dưới FCO</t>
  </si>
  <si>
    <t>N</t>
  </si>
  <si>
    <t>Giá chùm treo 3 MBT</t>
  </si>
  <si>
    <t>Gía chùm treo máy biến áp 3x37,5</t>
  </si>
  <si>
    <t>O</t>
  </si>
  <si>
    <t>Xà compositc 2,4m đỡ FCO, LA</t>
  </si>
  <si>
    <t>Xà compoxit 110x80x5-2400mm (bắt FCO, LA)</t>
  </si>
  <si>
    <t>Thanh chống đà Compoxit dẹp 10x40x920 cho đà 2,4m</t>
  </si>
  <si>
    <t>Bass LL bắt FCO và LA</t>
  </si>
  <si>
    <t>Boulon 14x150+ 2 long đền vuông D16-50x50x3/Zn</t>
  </si>
  <si>
    <t>Boulon 16x400+ 2 long đền vuông D18-50x50x3/Zn</t>
  </si>
  <si>
    <t>Lắp xà compoxit 2,4m (&lt;=15kg, NC = 0,8 Đà sắt)</t>
  </si>
  <si>
    <t>P</t>
  </si>
  <si>
    <t>Tiếp địa TBA</t>
  </si>
  <si>
    <t>Cáp đồng trần M25mm2 (5m)</t>
  </si>
  <si>
    <t>Cáp đồng bọc CV11</t>
  </si>
  <si>
    <t>Kẹp ép WR 189</t>
  </si>
  <si>
    <t>Ống PVC D21x1,6mm</t>
  </si>
  <si>
    <t>Oác xiết cáp Cu 1/0</t>
  </si>
  <si>
    <t>Đóng cọc tiếp địa trong TBA</t>
  </si>
  <si>
    <t>Kéo dây tiếp địa trong TBA</t>
  </si>
  <si>
    <t>Q</t>
  </si>
  <si>
    <t>Tủ CB, điện kế trạm treo</t>
  </si>
  <si>
    <t>Tủ  điện kế hai ngăn 3 pha trạm treo (tủ+cổ dê+bakelit+khóa)</t>
  </si>
  <si>
    <t>R</t>
  </si>
  <si>
    <t>Bộ dây dẫn 22kV xuống MBA</t>
  </si>
  <si>
    <t>Cáp 24KV C/XLPE/PVC 25mm2</t>
  </si>
  <si>
    <t>Kẹp hotline 2/0</t>
  </si>
  <si>
    <t>Lắp cáp đồng xuống thiết bị D ≤ 95mm2</t>
  </si>
  <si>
    <t>S</t>
  </si>
  <si>
    <t>Bộ dây dẫn cáp xuất hạ thế</t>
  </si>
  <si>
    <t>Cáp đồng bọc CV70</t>
  </si>
  <si>
    <t>Cáp đồng bọc CV50</t>
  </si>
  <si>
    <t>Đầu cosse ép Cu 70mm2+ chụp đầu coss</t>
  </si>
  <si>
    <t>Đầu cosse ép Cu 50mm2+ chụp đầu coss</t>
  </si>
  <si>
    <t>Ống PVC D90x3,8mm</t>
  </si>
  <si>
    <t>Co 135 độ PVC 90 (45 độ)</t>
  </si>
  <si>
    <t>Co  90 độ PVC 90</t>
  </si>
  <si>
    <t>Cổ dê kẹp ống PVC Þ 90</t>
  </si>
  <si>
    <t>Keo dán ống PVC (100gr)</t>
  </si>
  <si>
    <t>tuýp</t>
  </si>
  <si>
    <t>Keo silicon bít miệng ống 190g/ống</t>
  </si>
  <si>
    <t>ống</t>
  </si>
  <si>
    <t>Băng keo cách điện hạ thế</t>
  </si>
  <si>
    <t>cuộn</t>
  </si>
  <si>
    <t>T</t>
  </si>
  <si>
    <t>Bộ dây dẫn đo đếm</t>
  </si>
  <si>
    <t xml:space="preserve">Cáp CVV 4x4mm2 </t>
  </si>
  <si>
    <t>Đầu cosse ép Cu 5mm2</t>
  </si>
  <si>
    <t>Bảng tên trạm</t>
  </si>
  <si>
    <t>Bảng báo nguy hiểm trạm</t>
  </si>
  <si>
    <t>U</t>
  </si>
  <si>
    <t>Phần  tháo lắp thu hồi</t>
  </si>
  <si>
    <t>Tháo (lắp) chuỗi sừ treo Polymer</t>
  </si>
  <si>
    <t>Tháo (lắp) sứ + chân sứ đỉnh</t>
  </si>
  <si>
    <t>Tháo hạ, căng dây AC50 thủ công + cơ giới độ cao &gt;=10m</t>
  </si>
  <si>
    <t>Thứ tự
Hạng Mục</t>
  </si>
  <si>
    <t>STT
công việc</t>
  </si>
  <si>
    <t>Mô tả công việc mời thầu</t>
  </si>
  <si>
    <t>Khối lượng
mời thầu</t>
  </si>
  <si>
    <t>Yêu cầu kỹ thuật/
Chỉ dẫn kỹ thuật chính</t>
  </si>
  <si>
    <t>Đơn vị tính</t>
  </si>
  <si>
    <t>Đơn giá</t>
  </si>
  <si>
    <t>Thành tiền</t>
  </si>
  <si>
    <t>Kéo dây nhôm bọc lõi thép cỡ dây 50mm2
 (TC kết hợp máy kéo độ cao &gt;10m)</t>
  </si>
  <si>
    <t>Tổng cộng</t>
  </si>
  <si>
    <t>Gói thầu số 02: Thi công xây lắp công trình: Nâng cấp đường dây trung thế NR Quân đoàn 4-2
từ 1 pha lên 3 pha, xây dựng mới TBA 3 x 25 kVA cấp điện cho Trung đoàn bộ binh 3</t>
  </si>
  <si>
    <t>Giảm</t>
  </si>
  <si>
    <t>Giá gói thầu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</si>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</sst>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_(* #,##0.000_);_(* \(#,##0.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0">
    <xf numFmtId="0" fontId="0" fillId="0" borderId="0" xfId="0"/>
    <xf numFmtId="166" fontId="1" fillId="0" borderId="0" xfId="1" applyNumberFormat="1" applyFont="1" applyFill="1"/>
    <xf numFmtId="166" fontId="2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/>
    </xf>
    <xf numFmtId="166" fontId="5" fillId="0" borderId="2" xfId="1" applyNumberFormat="1" applyFont="1" applyFill="1" applyBorder="1" applyAlignment="1">
      <alignment horizontal="center"/>
    </xf>
    <xf numFmtId="166" fontId="5" fillId="0" borderId="3" xfId="1" applyNumberFormat="1" applyFont="1" applyFill="1" applyBorder="1" applyAlignment="1">
      <alignment horizontal="center"/>
    </xf>
    <xf numFmtId="166" fontId="2" fillId="0" borderId="4" xfId="1" applyNumberFormat="1" applyFont="1" applyFill="1" applyBorder="1" applyAlignment="1">
      <alignment horizontal="center"/>
    </xf>
    <xf numFmtId="166" fontId="3" fillId="0" borderId="5" xfId="1" applyNumberFormat="1" applyFont="1" applyFill="1" applyBorder="1" applyAlignment="1">
      <alignment horizontal="center"/>
    </xf>
    <xf numFmtId="166" fontId="2" fillId="0" borderId="5" xfId="1" applyNumberFormat="1" applyFont="1" applyFill="1" applyBorder="1"/>
    <xf numFmtId="166" fontId="2" fillId="0" borderId="5" xfId="1" applyNumberFormat="1" applyFont="1" applyFill="1" applyBorder="1" applyAlignment="1">
      <alignment horizontal="center"/>
    </xf>
    <xf numFmtId="166" fontId="1" fillId="0" borderId="5" xfId="1" applyNumberFormat="1" applyFont="1" applyFill="1" applyBorder="1"/>
    <xf numFmtId="166" fontId="1" fillId="0" borderId="6" xfId="1" applyNumberFormat="1" applyFont="1" applyFill="1" applyBorder="1"/>
    <xf numFmtId="166" fontId="3" fillId="0" borderId="5" xfId="1" applyNumberFormat="1" applyFont="1" applyFill="1" applyBorder="1"/>
    <xf numFmtId="166" fontId="3" fillId="0" borderId="5" xfId="1" applyNumberFormat="1" applyFont="1" applyFill="1" applyBorder="1" applyAlignment="1">
      <alignment wrapText="1"/>
    </xf>
    <xf numFmtId="164" fontId="3" fillId="0" borderId="5" xfId="1" applyNumberFormat="1" applyFont="1" applyFill="1" applyBorder="1" applyAlignment="1">
      <alignment horizontal="center"/>
    </xf>
    <xf numFmtId="166" fontId="7" fillId="0" borderId="5" xfId="1" applyNumberFormat="1" applyFont="1" applyFill="1" applyBorder="1"/>
    <xf numFmtId="166" fontId="4" fillId="0" borderId="5" xfId="1" applyNumberFormat="1" applyFont="1" applyFill="1" applyBorder="1"/>
    <xf numFmtId="166" fontId="4" fillId="0" borderId="5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66" fontId="2" fillId="0" borderId="5" xfId="1" applyNumberFormat="1" applyFont="1" applyFill="1" applyBorder="1" applyAlignment="1">
      <alignment wrapText="1"/>
    </xf>
    <xf numFmtId="166" fontId="2" fillId="0" borderId="7" xfId="1" applyNumberFormat="1" applyFont="1" applyFill="1" applyBorder="1" applyAlignment="1">
      <alignment horizontal="center"/>
    </xf>
    <xf numFmtId="166" fontId="3" fillId="0" borderId="8" xfId="1" applyNumberFormat="1" applyFont="1" applyFill="1" applyBorder="1" applyAlignment="1">
      <alignment horizontal="center"/>
    </xf>
    <xf numFmtId="166" fontId="3" fillId="0" borderId="8" xfId="1" applyNumberFormat="1" applyFont="1" applyFill="1" applyBorder="1"/>
    <xf numFmtId="167" fontId="3" fillId="0" borderId="8" xfId="1" applyNumberFormat="1" applyFont="1" applyFill="1" applyBorder="1" applyAlignment="1">
      <alignment horizontal="center"/>
    </xf>
    <xf numFmtId="166" fontId="1" fillId="0" borderId="8" xfId="1" applyNumberFormat="1" applyFont="1" applyFill="1" applyBorder="1"/>
    <xf numFmtId="166" fontId="5" fillId="0" borderId="0" xfId="1" applyNumberFormat="1" applyFont="1" applyFill="1"/>
    <xf numFmtId="166" fontId="8" fillId="0" borderId="0" xfId="1" applyNumberFormat="1" applyFont="1" applyFill="1"/>
    <xf numFmtId="166" fontId="9" fillId="0" borderId="9" xfId="1" applyNumberFormat="1" applyFont="1" applyFill="1" applyBorder="1" applyAlignment="1">
      <alignment wrapText="1"/>
    </xf>
    <xf numFmtId="166" fontId="9" fillId="0" borderId="9" xfId="1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J130"/>
  <sheetViews>
    <sheetView tabSelected="1" workbookViewId="0">
      <selection activeCell="G84" sqref="G84"/>
    </sheetView>
  </sheetViews>
  <sheetFormatPr defaultColWidth="9.109375" defaultRowHeight="14.4" x14ac:dyDescent="0.3"/>
  <cols>
    <col min="1" max="1" width="7.6640625" style="1" bestFit="1" customWidth="1"/>
    <col min="2" max="2" width="9.88671875" style="1" bestFit="1" customWidth="1"/>
    <col min="3" max="3" width="52.88671875" style="1" customWidth="1"/>
    <col min="4" max="4" width="17.88671875" style="1" bestFit="1" customWidth="1"/>
    <col min="5" max="5" width="14.33203125" style="1" bestFit="1" customWidth="1"/>
    <col min="6" max="6" width="11.5546875" style="1" bestFit="1" customWidth="1"/>
    <col min="7" max="7" width="12" style="1" customWidth="1"/>
    <col min="8" max="8" width="16.88671875" style="1" customWidth="1"/>
    <col min="9" max="9" width="13.33203125" style="1" customWidth="1"/>
    <col min="10" max="10" width="16.88671875" style="1" bestFit="1" customWidth="1"/>
    <col min="11" max="11" width="10.5546875" style="1" bestFit="1" customWidth="1"/>
    <col min="12" max="16384" width="9.109375" style="1"/>
  </cols>
  <sheetData>
    <row r="2" spans="1:9" ht="33.75" customHeight="1" thickBot="1" x14ac:dyDescent="0.35">
      <c r="A2" s="28" t="s">
        <v>163</v>
      </c>
      <c r="B2" s="29"/>
      <c r="C2" s="29"/>
      <c r="D2" s="29"/>
      <c r="E2" s="29"/>
      <c r="F2" s="29"/>
      <c r="G2" s="29"/>
      <c r="H2" s="29"/>
    </row>
    <row r="3" spans="1:9" ht="62.4" x14ac:dyDescent="0.3">
      <c r="A3" s="2" t="s">
        <v>153</v>
      </c>
      <c r="B3" s="3" t="s">
        <v>154</v>
      </c>
      <c r="C3" s="4" t="s">
        <v>155</v>
      </c>
      <c r="D3" s="3" t="s">
        <v>157</v>
      </c>
      <c r="E3" s="3" t="s">
        <v>156</v>
      </c>
      <c r="F3" s="4" t="s">
        <v>158</v>
      </c>
      <c r="G3" s="5" t="s">
        <v>159</v>
      </c>
      <c r="H3" s="6" t="s">
        <v>160</v>
      </c>
      <c r="I3" s="1" t="s">
        <v>166</v>
      </c>
    </row>
    <row r="4" spans="1:9" ht="15.6" x14ac:dyDescent="0.3">
      <c r="A4" s="7" t="s">
        <v>0</v>
      </c>
      <c r="B4" s="8"/>
      <c r="C4" s="9" t="s">
        <v>1</v>
      </c>
      <c r="D4" s="10"/>
      <c r="E4" s="8">
        <v>5</v>
      </c>
      <c r="F4" s="10" t="s">
        <v>2</v>
      </c>
      <c r="G4" s="11"/>
      <c r="H4" s="12"/>
    </row>
    <row r="5" spans="1:9" ht="15.6" hidden="1" x14ac:dyDescent="0.3">
      <c r="A5" s="7"/>
      <c r="B5" s="8">
        <v>1</v>
      </c>
      <c r="C5" s="13" t="s">
        <v>3</v>
      </c>
      <c r="D5" s="8"/>
      <c r="E5" s="8">
        <v>5</v>
      </c>
      <c r="F5" s="8" t="s">
        <v>4</v>
      </c>
      <c r="G5" s="11">
        <v>330050</v>
      </c>
      <c r="H5" s="12">
        <f>G5*E5</f>
        <v>1650250</v>
      </c>
      <c r="I5" s="1">
        <f>SUMIF(C:C,C5,G:G)/COUNTIF(C:C,C5)-G5</f>
        <v>0</v>
      </c>
    </row>
    <row r="6" spans="1:9" ht="15.6" x14ac:dyDescent="0.3">
      <c r="A6" s="7" t="s">
        <v>166</v>
      </c>
      <c r="B6" s="10">
        <v>2</v>
      </c>
      <c r="C6" s="13" t="s">
        <v>5</v>
      </c>
      <c r="D6" s="8"/>
      <c r="E6" s="8">
        <v>5</v>
      </c>
      <c r="F6" s="8" t="s">
        <v>4</v>
      </c>
      <c r="G6" s="11">
        <v>31000</v>
      </c>
      <c r="H6" s="12">
        <f t="shared" ref="H6:H69" si="0">G6*E6</f>
        <v>155000</v>
      </c>
      <c r="I6" s="1">
        <f t="shared" ref="I6:I69" si="1">SUMIF(C:C,C6,G:G)/COUNTIF(C:C,C6)-G6</f>
        <v>-19333.333333333336</v>
      </c>
    </row>
    <row r="7" spans="1:9" ht="15.6" hidden="1" x14ac:dyDescent="0.3">
      <c r="A7" s="7" t="s">
        <v>6</v>
      </c>
      <c r="B7" s="8"/>
      <c r="C7" s="9" t="s">
        <v>7</v>
      </c>
      <c r="D7" s="10"/>
      <c r="E7" s="8">
        <v>1</v>
      </c>
      <c r="F7" s="10" t="s">
        <v>2</v>
      </c>
      <c r="G7" s="11"/>
      <c r="H7" s="12">
        <f t="shared" si="0"/>
        <v>0</v>
      </c>
      <c r="I7" s="1">
        <f t="shared" si="1"/>
        <v>0</v>
      </c>
    </row>
    <row r="8" spans="1:9" ht="31.2" hidden="1" x14ac:dyDescent="0.3">
      <c r="A8" s="7"/>
      <c r="B8" s="8">
        <v>1</v>
      </c>
      <c r="C8" s="14" t="s">
        <v>8</v>
      </c>
      <c r="D8" s="8"/>
      <c r="E8" s="8">
        <v>1</v>
      </c>
      <c r="F8" s="8" t="s">
        <v>4</v>
      </c>
      <c r="G8" s="11">
        <v>1558900</v>
      </c>
      <c r="H8" s="12">
        <f t="shared" si="0"/>
        <v>1558900</v>
      </c>
      <c r="I8" s="1">
        <f t="shared" si="1"/>
        <v>0</v>
      </c>
    </row>
    <row r="9" spans="1:9" ht="15.6" hidden="1" x14ac:dyDescent="0.3">
      <c r="A9" s="7"/>
      <c r="B9" s="8">
        <v>2</v>
      </c>
      <c r="C9" s="13" t="s">
        <v>9</v>
      </c>
      <c r="D9" s="8" t="s">
        <v>10</v>
      </c>
      <c r="E9" s="8">
        <v>1</v>
      </c>
      <c r="F9" s="8" t="s">
        <v>4</v>
      </c>
      <c r="G9" s="11">
        <v>47240</v>
      </c>
      <c r="H9" s="12">
        <f t="shared" si="0"/>
        <v>47240</v>
      </c>
      <c r="I9" s="1">
        <f t="shared" si="1"/>
        <v>0</v>
      </c>
    </row>
    <row r="10" spans="1:9" ht="15.6" hidden="1" x14ac:dyDescent="0.3">
      <c r="A10" s="7"/>
      <c r="B10" s="8">
        <v>3</v>
      </c>
      <c r="C10" s="13" t="s">
        <v>11</v>
      </c>
      <c r="D10" s="8" t="s">
        <v>10</v>
      </c>
      <c r="E10" s="8">
        <v>1</v>
      </c>
      <c r="F10" s="8" t="s">
        <v>4</v>
      </c>
      <c r="G10" s="11">
        <v>51500</v>
      </c>
      <c r="H10" s="12">
        <f t="shared" si="0"/>
        <v>51500</v>
      </c>
      <c r="I10" s="1">
        <f t="shared" si="1"/>
        <v>0</v>
      </c>
    </row>
    <row r="11" spans="1:9" ht="15.6" hidden="1" x14ac:dyDescent="0.3">
      <c r="A11" s="7"/>
      <c r="B11" s="8">
        <v>4</v>
      </c>
      <c r="C11" s="13" t="s">
        <v>12</v>
      </c>
      <c r="D11" s="8"/>
      <c r="E11" s="8">
        <v>1.1339999999999999</v>
      </c>
      <c r="F11" s="8" t="s">
        <v>13</v>
      </c>
      <c r="G11" s="11">
        <v>1883240</v>
      </c>
      <c r="H11" s="12">
        <f t="shared" si="0"/>
        <v>2135594.1599999997</v>
      </c>
      <c r="I11" s="1">
        <f t="shared" si="1"/>
        <v>0</v>
      </c>
    </row>
    <row r="12" spans="1:9" ht="15.6" hidden="1" x14ac:dyDescent="0.3">
      <c r="A12" s="7" t="s">
        <v>14</v>
      </c>
      <c r="B12" s="8"/>
      <c r="C12" s="9" t="s">
        <v>15</v>
      </c>
      <c r="D12" s="10"/>
      <c r="E12" s="8">
        <v>2</v>
      </c>
      <c r="F12" s="10" t="s">
        <v>16</v>
      </c>
      <c r="G12" s="11"/>
      <c r="H12" s="12">
        <f t="shared" si="0"/>
        <v>0</v>
      </c>
      <c r="I12" s="1">
        <f t="shared" si="1"/>
        <v>0</v>
      </c>
    </row>
    <row r="13" spans="1:9" ht="15.6" hidden="1" x14ac:dyDescent="0.3">
      <c r="A13" s="7"/>
      <c r="B13" s="8">
        <v>1</v>
      </c>
      <c r="C13" s="13" t="s">
        <v>17</v>
      </c>
      <c r="D13" s="8" t="s">
        <v>10</v>
      </c>
      <c r="E13" s="15">
        <v>4.04</v>
      </c>
      <c r="F13" s="8" t="s">
        <v>18</v>
      </c>
      <c r="G13" s="16">
        <v>295601</v>
      </c>
      <c r="H13" s="12">
        <f t="shared" si="0"/>
        <v>1194228.04</v>
      </c>
      <c r="I13" s="1">
        <f t="shared" si="1"/>
        <v>0</v>
      </c>
    </row>
    <row r="14" spans="1:9" ht="15.6" hidden="1" x14ac:dyDescent="0.3">
      <c r="A14" s="7"/>
      <c r="B14" s="8">
        <v>2</v>
      </c>
      <c r="C14" s="13" t="s">
        <v>19</v>
      </c>
      <c r="D14" s="8" t="s">
        <v>10</v>
      </c>
      <c r="E14" s="8">
        <v>2</v>
      </c>
      <c r="F14" s="8" t="s">
        <v>4</v>
      </c>
      <c r="G14" s="11">
        <v>116480</v>
      </c>
      <c r="H14" s="12">
        <f t="shared" si="0"/>
        <v>232960</v>
      </c>
      <c r="I14" s="1">
        <f t="shared" si="1"/>
        <v>0</v>
      </c>
    </row>
    <row r="15" spans="1:9" ht="15.6" hidden="1" x14ac:dyDescent="0.3">
      <c r="A15" s="7"/>
      <c r="B15" s="8">
        <v>3</v>
      </c>
      <c r="C15" s="13" t="s">
        <v>20</v>
      </c>
      <c r="D15" s="8" t="s">
        <v>10</v>
      </c>
      <c r="E15" s="8">
        <v>2</v>
      </c>
      <c r="F15" s="8" t="s">
        <v>21</v>
      </c>
      <c r="G15" s="11">
        <v>9520</v>
      </c>
      <c r="H15" s="12">
        <f t="shared" si="0"/>
        <v>19040</v>
      </c>
      <c r="I15" s="1">
        <f t="shared" si="1"/>
        <v>0</v>
      </c>
    </row>
    <row r="16" spans="1:9" ht="15.6" hidden="1" x14ac:dyDescent="0.3">
      <c r="A16" s="7"/>
      <c r="B16" s="8">
        <v>4</v>
      </c>
      <c r="C16" s="13" t="s">
        <v>22</v>
      </c>
      <c r="D16" s="8" t="s">
        <v>10</v>
      </c>
      <c r="E16" s="8">
        <v>4</v>
      </c>
      <c r="F16" s="8" t="s">
        <v>21</v>
      </c>
      <c r="G16" s="11">
        <v>25760</v>
      </c>
      <c r="H16" s="12">
        <f t="shared" si="0"/>
        <v>103040</v>
      </c>
      <c r="I16" s="1">
        <f t="shared" si="1"/>
        <v>0</v>
      </c>
    </row>
    <row r="17" spans="1:9" ht="15.6" hidden="1" x14ac:dyDescent="0.3">
      <c r="A17" s="7"/>
      <c r="B17" s="8">
        <v>5</v>
      </c>
      <c r="C17" s="13" t="s">
        <v>23</v>
      </c>
      <c r="D17" s="8"/>
      <c r="E17" s="15">
        <v>4.04</v>
      </c>
      <c r="F17" s="8" t="s">
        <v>18</v>
      </c>
      <c r="G17" s="11">
        <v>5700</v>
      </c>
      <c r="H17" s="12">
        <f t="shared" si="0"/>
        <v>23028</v>
      </c>
      <c r="I17" s="1">
        <f t="shared" si="1"/>
        <v>0</v>
      </c>
    </row>
    <row r="18" spans="1:9" ht="15.6" hidden="1" x14ac:dyDescent="0.3">
      <c r="A18" s="7"/>
      <c r="B18" s="8">
        <v>6</v>
      </c>
      <c r="C18" s="13" t="s">
        <v>24</v>
      </c>
      <c r="D18" s="8"/>
      <c r="E18" s="8">
        <v>2</v>
      </c>
      <c r="F18" s="8" t="s">
        <v>25</v>
      </c>
      <c r="G18" s="11">
        <v>161383</v>
      </c>
      <c r="H18" s="12">
        <f t="shared" si="0"/>
        <v>322766</v>
      </c>
      <c r="I18" s="1">
        <f t="shared" si="1"/>
        <v>0</v>
      </c>
    </row>
    <row r="19" spans="1:9" ht="15.6" x14ac:dyDescent="0.3">
      <c r="A19" s="7"/>
      <c r="B19" s="8">
        <v>7</v>
      </c>
      <c r="C19" s="13" t="s">
        <v>26</v>
      </c>
      <c r="D19" s="8"/>
      <c r="E19" s="8">
        <v>1</v>
      </c>
      <c r="F19" s="8" t="s">
        <v>4</v>
      </c>
      <c r="G19" s="11">
        <v>44000</v>
      </c>
      <c r="H19" s="12">
        <f t="shared" si="0"/>
        <v>44000</v>
      </c>
      <c r="I19" s="1">
        <f t="shared" si="1"/>
        <v>975150</v>
      </c>
    </row>
    <row r="20" spans="1:9" ht="15.6" x14ac:dyDescent="0.3">
      <c r="A20" s="7"/>
      <c r="B20" s="8">
        <v>8</v>
      </c>
      <c r="C20" s="13" t="s">
        <v>5</v>
      </c>
      <c r="D20" s="8"/>
      <c r="E20" s="8">
        <v>1</v>
      </c>
      <c r="F20" s="8" t="s">
        <v>4</v>
      </c>
      <c r="G20" s="11">
        <v>2000</v>
      </c>
      <c r="H20" s="12">
        <f t="shared" si="0"/>
        <v>2000</v>
      </c>
      <c r="I20" s="1">
        <f t="shared" si="1"/>
        <v>9666.6666666666661</v>
      </c>
    </row>
    <row r="21" spans="1:9" ht="15.6" hidden="1" x14ac:dyDescent="0.3">
      <c r="A21" s="7" t="s">
        <v>27</v>
      </c>
      <c r="B21" s="8"/>
      <c r="C21" s="9" t="s">
        <v>28</v>
      </c>
      <c r="D21" s="10"/>
      <c r="E21" s="8">
        <v>7</v>
      </c>
      <c r="F21" s="10" t="s">
        <v>29</v>
      </c>
      <c r="G21" s="11"/>
      <c r="H21" s="12">
        <f t="shared" si="0"/>
        <v>0</v>
      </c>
      <c r="I21" s="1">
        <f t="shared" si="1"/>
        <v>0</v>
      </c>
    </row>
    <row r="22" spans="1:9" ht="15.6" hidden="1" x14ac:dyDescent="0.3">
      <c r="A22" s="7"/>
      <c r="B22" s="8">
        <v>1</v>
      </c>
      <c r="C22" s="13" t="s">
        <v>30</v>
      </c>
      <c r="D22" s="8" t="s">
        <v>10</v>
      </c>
      <c r="E22" s="8">
        <v>7</v>
      </c>
      <c r="F22" s="8" t="s">
        <v>31</v>
      </c>
      <c r="G22" s="16">
        <v>4700650</v>
      </c>
      <c r="H22" s="12">
        <f t="shared" si="0"/>
        <v>32904550</v>
      </c>
      <c r="I22" s="1">
        <f t="shared" si="1"/>
        <v>0</v>
      </c>
    </row>
    <row r="23" spans="1:9" ht="15.6" hidden="1" x14ac:dyDescent="0.3">
      <c r="A23" s="7"/>
      <c r="B23" s="8">
        <v>2</v>
      </c>
      <c r="C23" s="13" t="s">
        <v>32</v>
      </c>
      <c r="D23" s="8" t="s">
        <v>10</v>
      </c>
      <c r="E23" s="8">
        <v>7</v>
      </c>
      <c r="F23" s="8" t="s">
        <v>31</v>
      </c>
      <c r="G23" s="11">
        <v>20160</v>
      </c>
      <c r="H23" s="12">
        <f t="shared" si="0"/>
        <v>141120</v>
      </c>
      <c r="I23" s="1">
        <f t="shared" si="1"/>
        <v>0</v>
      </c>
    </row>
    <row r="24" spans="1:9" ht="15.6" hidden="1" x14ac:dyDescent="0.3">
      <c r="A24" s="7"/>
      <c r="B24" s="8">
        <v>3</v>
      </c>
      <c r="C24" s="13" t="s">
        <v>33</v>
      </c>
      <c r="D24" s="8"/>
      <c r="E24" s="8">
        <v>7</v>
      </c>
      <c r="F24" s="8" t="s">
        <v>31</v>
      </c>
      <c r="G24" s="11">
        <v>1865994</v>
      </c>
      <c r="H24" s="12">
        <f t="shared" si="0"/>
        <v>13061958</v>
      </c>
      <c r="I24" s="1">
        <f t="shared" si="1"/>
        <v>0</v>
      </c>
    </row>
    <row r="25" spans="1:9" ht="15.6" hidden="1" x14ac:dyDescent="0.3">
      <c r="A25" s="7" t="s">
        <v>34</v>
      </c>
      <c r="B25" s="10"/>
      <c r="C25" s="9" t="s">
        <v>35</v>
      </c>
      <c r="D25" s="10"/>
      <c r="E25" s="8">
        <v>2</v>
      </c>
      <c r="F25" s="10" t="s">
        <v>16</v>
      </c>
      <c r="G25" s="11"/>
      <c r="H25" s="12">
        <f t="shared" si="0"/>
        <v>0</v>
      </c>
      <c r="I25" s="1">
        <f t="shared" si="1"/>
        <v>0</v>
      </c>
    </row>
    <row r="26" spans="1:9" ht="15.6" hidden="1" x14ac:dyDescent="0.3">
      <c r="A26" s="7"/>
      <c r="B26" s="8">
        <v>1</v>
      </c>
      <c r="C26" s="13" t="s">
        <v>36</v>
      </c>
      <c r="D26" s="8" t="s">
        <v>10</v>
      </c>
      <c r="E26" s="8">
        <v>4</v>
      </c>
      <c r="F26" s="8" t="s">
        <v>37</v>
      </c>
      <c r="G26" s="16">
        <v>840100</v>
      </c>
      <c r="H26" s="12">
        <f t="shared" si="0"/>
        <v>3360400</v>
      </c>
      <c r="I26" s="1">
        <f t="shared" si="1"/>
        <v>0</v>
      </c>
    </row>
    <row r="27" spans="1:9" ht="15.6" hidden="1" x14ac:dyDescent="0.3">
      <c r="A27" s="7"/>
      <c r="B27" s="8">
        <v>2</v>
      </c>
      <c r="C27" s="13" t="s">
        <v>38</v>
      </c>
      <c r="D27" s="8" t="s">
        <v>10</v>
      </c>
      <c r="E27" s="8">
        <v>8</v>
      </c>
      <c r="F27" s="8" t="s">
        <v>37</v>
      </c>
      <c r="G27" s="16">
        <v>155000</v>
      </c>
      <c r="H27" s="12">
        <f t="shared" si="0"/>
        <v>1240000</v>
      </c>
      <c r="I27" s="1">
        <f t="shared" si="1"/>
        <v>0</v>
      </c>
    </row>
    <row r="28" spans="1:9" ht="15.6" x14ac:dyDescent="0.3">
      <c r="A28" s="7"/>
      <c r="B28" s="8">
        <v>3</v>
      </c>
      <c r="C28" s="13" t="s">
        <v>39</v>
      </c>
      <c r="D28" s="8" t="s">
        <v>10</v>
      </c>
      <c r="E28" s="8">
        <v>4</v>
      </c>
      <c r="F28" s="8" t="s">
        <v>4</v>
      </c>
      <c r="G28" s="11">
        <v>29880</v>
      </c>
      <c r="H28" s="12">
        <f t="shared" si="0"/>
        <v>119520</v>
      </c>
      <c r="I28" s="1">
        <f t="shared" si="1"/>
        <v>0</v>
      </c>
    </row>
    <row r="29" spans="1:9" ht="15.6" hidden="1" x14ac:dyDescent="0.3">
      <c r="A29" s="7"/>
      <c r="B29" s="8">
        <v>4</v>
      </c>
      <c r="C29" s="13" t="s">
        <v>40</v>
      </c>
      <c r="D29" s="8" t="s">
        <v>10</v>
      </c>
      <c r="E29" s="8">
        <v>8</v>
      </c>
      <c r="F29" s="8" t="s">
        <v>4</v>
      </c>
      <c r="G29" s="11">
        <v>34360</v>
      </c>
      <c r="H29" s="12">
        <f t="shared" si="0"/>
        <v>274880</v>
      </c>
      <c r="I29" s="1">
        <f t="shared" si="1"/>
        <v>0</v>
      </c>
    </row>
    <row r="30" spans="1:9" ht="15.6" hidden="1" x14ac:dyDescent="0.3">
      <c r="A30" s="7"/>
      <c r="B30" s="8">
        <v>5</v>
      </c>
      <c r="C30" s="13" t="s">
        <v>41</v>
      </c>
      <c r="D30" s="8" t="s">
        <v>10</v>
      </c>
      <c r="E30" s="8">
        <v>8</v>
      </c>
      <c r="F30" s="8" t="s">
        <v>4</v>
      </c>
      <c r="G30" s="11">
        <v>14200</v>
      </c>
      <c r="H30" s="12">
        <f t="shared" si="0"/>
        <v>113600</v>
      </c>
      <c r="I30" s="1">
        <f t="shared" si="1"/>
        <v>0</v>
      </c>
    </row>
    <row r="31" spans="1:9" ht="15.6" hidden="1" x14ac:dyDescent="0.3">
      <c r="A31" s="7"/>
      <c r="B31" s="8">
        <v>6</v>
      </c>
      <c r="C31" s="13" t="s">
        <v>42</v>
      </c>
      <c r="D31" s="8"/>
      <c r="E31" s="8">
        <v>2</v>
      </c>
      <c r="F31" s="8" t="s">
        <v>4</v>
      </c>
      <c r="G31" s="11">
        <v>1161959</v>
      </c>
      <c r="H31" s="12">
        <f t="shared" si="0"/>
        <v>2323918</v>
      </c>
      <c r="I31" s="1">
        <f t="shared" si="1"/>
        <v>0</v>
      </c>
    </row>
    <row r="32" spans="1:9" ht="15.6" hidden="1" x14ac:dyDescent="0.3">
      <c r="A32" s="7" t="s">
        <v>43</v>
      </c>
      <c r="B32" s="8"/>
      <c r="C32" s="9" t="s">
        <v>44</v>
      </c>
      <c r="D32" s="10"/>
      <c r="E32" s="8">
        <v>11</v>
      </c>
      <c r="F32" s="10" t="s">
        <v>16</v>
      </c>
      <c r="G32" s="11"/>
      <c r="H32" s="12">
        <f t="shared" si="0"/>
        <v>0</v>
      </c>
      <c r="I32" s="1">
        <f t="shared" si="1"/>
        <v>0</v>
      </c>
    </row>
    <row r="33" spans="1:9" ht="15.6" hidden="1" x14ac:dyDescent="0.3">
      <c r="A33" s="7"/>
      <c r="B33" s="8">
        <v>1</v>
      </c>
      <c r="C33" s="13" t="s">
        <v>45</v>
      </c>
      <c r="D33" s="8" t="s">
        <v>10</v>
      </c>
      <c r="E33" s="8">
        <v>11</v>
      </c>
      <c r="F33" s="8" t="s">
        <v>37</v>
      </c>
      <c r="G33" s="16">
        <v>651000</v>
      </c>
      <c r="H33" s="12">
        <f t="shared" si="0"/>
        <v>7161000</v>
      </c>
      <c r="I33" s="1">
        <f t="shared" si="1"/>
        <v>0</v>
      </c>
    </row>
    <row r="34" spans="1:9" ht="15.6" hidden="1" x14ac:dyDescent="0.3">
      <c r="A34" s="7"/>
      <c r="B34" s="8">
        <v>2</v>
      </c>
      <c r="C34" s="13" t="s">
        <v>46</v>
      </c>
      <c r="D34" s="8" t="s">
        <v>10</v>
      </c>
      <c r="E34" s="8">
        <v>11</v>
      </c>
      <c r="F34" s="8" t="s">
        <v>37</v>
      </c>
      <c r="G34" s="16">
        <v>224750</v>
      </c>
      <c r="H34" s="12">
        <f t="shared" si="0"/>
        <v>2472250</v>
      </c>
      <c r="I34" s="1">
        <f t="shared" si="1"/>
        <v>0</v>
      </c>
    </row>
    <row r="35" spans="1:9" ht="15.6" hidden="1" x14ac:dyDescent="0.3">
      <c r="A35" s="7"/>
      <c r="B35" s="8">
        <v>3</v>
      </c>
      <c r="C35" s="13" t="s">
        <v>47</v>
      </c>
      <c r="D35" s="8" t="s">
        <v>10</v>
      </c>
      <c r="E35" s="8">
        <v>22</v>
      </c>
      <c r="F35" s="8" t="s">
        <v>4</v>
      </c>
      <c r="G35" s="11">
        <v>25520</v>
      </c>
      <c r="H35" s="12">
        <f t="shared" si="0"/>
        <v>561440</v>
      </c>
      <c r="I35" s="1">
        <f t="shared" si="1"/>
        <v>0</v>
      </c>
    </row>
    <row r="36" spans="1:9" ht="15.6" hidden="1" x14ac:dyDescent="0.3">
      <c r="A36" s="7"/>
      <c r="B36" s="8">
        <v>4</v>
      </c>
      <c r="C36" s="13" t="s">
        <v>41</v>
      </c>
      <c r="D36" s="8" t="s">
        <v>10</v>
      </c>
      <c r="E36" s="8">
        <v>11</v>
      </c>
      <c r="F36" s="8" t="s">
        <v>4</v>
      </c>
      <c r="G36" s="11">
        <v>14200</v>
      </c>
      <c r="H36" s="12">
        <f t="shared" si="0"/>
        <v>156200</v>
      </c>
      <c r="I36" s="1">
        <f t="shared" si="1"/>
        <v>0</v>
      </c>
    </row>
    <row r="37" spans="1:9" ht="15.6" hidden="1" x14ac:dyDescent="0.3">
      <c r="A37" s="7"/>
      <c r="B37" s="8">
        <v>5</v>
      </c>
      <c r="C37" s="13" t="s">
        <v>48</v>
      </c>
      <c r="D37" s="8"/>
      <c r="E37" s="8">
        <v>11</v>
      </c>
      <c r="F37" s="8" t="s">
        <v>4</v>
      </c>
      <c r="G37" s="11">
        <v>611239</v>
      </c>
      <c r="H37" s="12">
        <f t="shared" si="0"/>
        <v>6723629</v>
      </c>
      <c r="I37" s="1">
        <f t="shared" si="1"/>
        <v>0</v>
      </c>
    </row>
    <row r="38" spans="1:9" ht="15.6" hidden="1" x14ac:dyDescent="0.3">
      <c r="A38" s="7" t="s">
        <v>49</v>
      </c>
      <c r="B38" s="8"/>
      <c r="C38" s="9" t="s">
        <v>50</v>
      </c>
      <c r="D38" s="10"/>
      <c r="E38" s="8">
        <v>1</v>
      </c>
      <c r="F38" s="10" t="s">
        <v>51</v>
      </c>
      <c r="G38" s="11"/>
      <c r="H38" s="12">
        <f t="shared" si="0"/>
        <v>0</v>
      </c>
      <c r="I38" s="1">
        <f t="shared" si="1"/>
        <v>0</v>
      </c>
    </row>
    <row r="39" spans="1:9" ht="15.6" hidden="1" x14ac:dyDescent="0.3">
      <c r="A39" s="7"/>
      <c r="B39" s="8">
        <v>1</v>
      </c>
      <c r="C39" s="13" t="s">
        <v>52</v>
      </c>
      <c r="D39" s="8" t="s">
        <v>10</v>
      </c>
      <c r="E39" s="8">
        <v>1109</v>
      </c>
      <c r="F39" s="8" t="s">
        <v>53</v>
      </c>
      <c r="G39" s="16">
        <v>63100</v>
      </c>
      <c r="H39" s="12">
        <f t="shared" si="0"/>
        <v>69977900</v>
      </c>
      <c r="I39" s="1">
        <f t="shared" si="1"/>
        <v>0</v>
      </c>
    </row>
    <row r="40" spans="1:9" ht="15.6" hidden="1" x14ac:dyDescent="0.3">
      <c r="A40" s="7" t="s">
        <v>54</v>
      </c>
      <c r="B40" s="8"/>
      <c r="C40" s="17" t="s">
        <v>55</v>
      </c>
      <c r="D40" s="18"/>
      <c r="E40" s="8">
        <v>6</v>
      </c>
      <c r="F40" s="18" t="s">
        <v>4</v>
      </c>
      <c r="G40" s="11">
        <v>61138</v>
      </c>
      <c r="H40" s="12">
        <f t="shared" si="0"/>
        <v>366828</v>
      </c>
      <c r="I40" s="1">
        <f t="shared" si="1"/>
        <v>0</v>
      </c>
    </row>
    <row r="41" spans="1:9" ht="15.6" hidden="1" x14ac:dyDescent="0.3">
      <c r="A41" s="7"/>
      <c r="B41" s="8">
        <v>1</v>
      </c>
      <c r="C41" s="13" t="s">
        <v>56</v>
      </c>
      <c r="D41" s="8" t="s">
        <v>10</v>
      </c>
      <c r="E41" s="8">
        <v>6</v>
      </c>
      <c r="F41" s="8" t="s">
        <v>4</v>
      </c>
      <c r="G41" s="11">
        <v>14560</v>
      </c>
      <c r="H41" s="12">
        <f t="shared" si="0"/>
        <v>87360</v>
      </c>
      <c r="I41" s="1">
        <f t="shared" si="1"/>
        <v>0</v>
      </c>
    </row>
    <row r="42" spans="1:9" ht="15.6" hidden="1" x14ac:dyDescent="0.3">
      <c r="A42" s="7"/>
      <c r="B42" s="8">
        <v>2</v>
      </c>
      <c r="C42" s="13" t="s">
        <v>57</v>
      </c>
      <c r="D42" s="8" t="s">
        <v>10</v>
      </c>
      <c r="E42" s="8">
        <v>6</v>
      </c>
      <c r="F42" s="8" t="s">
        <v>21</v>
      </c>
      <c r="G42" s="16">
        <v>16000</v>
      </c>
      <c r="H42" s="12">
        <f t="shared" si="0"/>
        <v>96000</v>
      </c>
      <c r="I42" s="1">
        <f t="shared" si="1"/>
        <v>0</v>
      </c>
    </row>
    <row r="43" spans="1:9" ht="15.6" x14ac:dyDescent="0.3">
      <c r="A43" s="7"/>
      <c r="B43" s="8">
        <v>3</v>
      </c>
      <c r="C43" s="13" t="s">
        <v>39</v>
      </c>
      <c r="D43" s="8" t="s">
        <v>10</v>
      </c>
      <c r="E43" s="8">
        <v>6</v>
      </c>
      <c r="F43" s="8" t="s">
        <v>4</v>
      </c>
      <c r="G43" s="11">
        <v>29880</v>
      </c>
      <c r="H43" s="12">
        <f t="shared" si="0"/>
        <v>179280</v>
      </c>
      <c r="I43" s="1">
        <f t="shared" si="1"/>
        <v>0</v>
      </c>
    </row>
    <row r="44" spans="1:9" ht="15.6" hidden="1" x14ac:dyDescent="0.3">
      <c r="A44" s="7" t="s">
        <v>58</v>
      </c>
      <c r="B44" s="8"/>
      <c r="C44" s="17" t="s">
        <v>59</v>
      </c>
      <c r="D44" s="8"/>
      <c r="E44" s="18">
        <v>39</v>
      </c>
      <c r="F44" s="8" t="s">
        <v>4</v>
      </c>
      <c r="G44" s="11"/>
      <c r="H44" s="12">
        <f t="shared" si="0"/>
        <v>0</v>
      </c>
      <c r="I44" s="1">
        <f t="shared" si="1"/>
        <v>0</v>
      </c>
    </row>
    <row r="45" spans="1:9" ht="15.6" hidden="1" x14ac:dyDescent="0.3">
      <c r="A45" s="7"/>
      <c r="B45" s="8">
        <v>1</v>
      </c>
      <c r="C45" s="13" t="s">
        <v>60</v>
      </c>
      <c r="D45" s="8" t="s">
        <v>10</v>
      </c>
      <c r="E45" s="8">
        <v>39</v>
      </c>
      <c r="F45" s="8" t="s">
        <v>21</v>
      </c>
      <c r="G45" s="16">
        <v>292950</v>
      </c>
      <c r="H45" s="12">
        <f t="shared" si="0"/>
        <v>11425050</v>
      </c>
      <c r="I45" s="1">
        <f t="shared" si="1"/>
        <v>0</v>
      </c>
    </row>
    <row r="46" spans="1:9" ht="15.6" hidden="1" x14ac:dyDescent="0.3">
      <c r="A46" s="7"/>
      <c r="B46" s="8">
        <v>2</v>
      </c>
      <c r="C46" s="13" t="s">
        <v>61</v>
      </c>
      <c r="D46" s="8" t="s">
        <v>10</v>
      </c>
      <c r="E46" s="8">
        <v>39</v>
      </c>
      <c r="F46" s="8" t="s">
        <v>21</v>
      </c>
      <c r="G46" s="16">
        <v>81375</v>
      </c>
      <c r="H46" s="12">
        <f t="shared" si="0"/>
        <v>3173625</v>
      </c>
      <c r="I46" s="1">
        <f t="shared" si="1"/>
        <v>0</v>
      </c>
    </row>
    <row r="47" spans="1:9" ht="15.6" hidden="1" x14ac:dyDescent="0.3">
      <c r="A47" s="7" t="s">
        <v>62</v>
      </c>
      <c r="B47" s="8"/>
      <c r="C47" s="17" t="s">
        <v>63</v>
      </c>
      <c r="D47" s="8"/>
      <c r="E47" s="8">
        <v>6</v>
      </c>
      <c r="F47" s="8" t="s">
        <v>64</v>
      </c>
      <c r="G47" s="11"/>
      <c r="H47" s="12">
        <f t="shared" si="0"/>
        <v>0</v>
      </c>
      <c r="I47" s="1">
        <f t="shared" si="1"/>
        <v>0</v>
      </c>
    </row>
    <row r="48" spans="1:9" ht="15.6" hidden="1" x14ac:dyDescent="0.3">
      <c r="A48" s="7"/>
      <c r="B48" s="8">
        <v>1</v>
      </c>
      <c r="C48" s="13" t="s">
        <v>65</v>
      </c>
      <c r="D48" s="8" t="s">
        <v>10</v>
      </c>
      <c r="E48" s="8">
        <v>6</v>
      </c>
      <c r="F48" s="8" t="s">
        <v>21</v>
      </c>
      <c r="G48" s="16">
        <v>224750</v>
      </c>
      <c r="H48" s="12">
        <f t="shared" si="0"/>
        <v>1348500</v>
      </c>
      <c r="I48" s="1">
        <f t="shared" si="1"/>
        <v>0</v>
      </c>
    </row>
    <row r="49" spans="1:9" ht="15.6" hidden="1" x14ac:dyDescent="0.3">
      <c r="A49" s="7"/>
      <c r="B49" s="8">
        <v>2</v>
      </c>
      <c r="C49" s="13" t="s">
        <v>66</v>
      </c>
      <c r="D49" s="8" t="s">
        <v>10</v>
      </c>
      <c r="E49" s="8">
        <v>12</v>
      </c>
      <c r="F49" s="8" t="s">
        <v>21</v>
      </c>
      <c r="G49" s="11">
        <v>20720</v>
      </c>
      <c r="H49" s="12">
        <f t="shared" si="0"/>
        <v>248640</v>
      </c>
      <c r="I49" s="1">
        <f t="shared" si="1"/>
        <v>0</v>
      </c>
    </row>
    <row r="50" spans="1:9" ht="15.6" hidden="1" x14ac:dyDescent="0.3">
      <c r="A50" s="7"/>
      <c r="B50" s="8">
        <v>3</v>
      </c>
      <c r="C50" s="13" t="s">
        <v>67</v>
      </c>
      <c r="D50" s="8" t="s">
        <v>10</v>
      </c>
      <c r="E50" s="8">
        <v>6</v>
      </c>
      <c r="F50" s="8" t="s">
        <v>21</v>
      </c>
      <c r="G50" s="11">
        <v>176960</v>
      </c>
      <c r="H50" s="12">
        <f t="shared" si="0"/>
        <v>1061760</v>
      </c>
      <c r="I50" s="1">
        <f t="shared" si="1"/>
        <v>0</v>
      </c>
    </row>
    <row r="51" spans="1:9" ht="15.6" hidden="1" x14ac:dyDescent="0.3">
      <c r="A51" s="7" t="s">
        <v>68</v>
      </c>
      <c r="B51" s="8"/>
      <c r="C51" s="17" t="s">
        <v>69</v>
      </c>
      <c r="D51" s="8"/>
      <c r="E51" s="8"/>
      <c r="F51" s="8"/>
      <c r="G51" s="11"/>
      <c r="H51" s="12">
        <f t="shared" si="0"/>
        <v>0</v>
      </c>
      <c r="I51" s="1">
        <f t="shared" si="1"/>
        <v>0</v>
      </c>
    </row>
    <row r="52" spans="1:9" ht="15.6" hidden="1" x14ac:dyDescent="0.3">
      <c r="A52" s="7"/>
      <c r="B52" s="8">
        <v>1</v>
      </c>
      <c r="C52" s="13" t="s">
        <v>70</v>
      </c>
      <c r="D52" s="8" t="s">
        <v>10</v>
      </c>
      <c r="E52" s="8">
        <v>1.5</v>
      </c>
      <c r="F52" s="8" t="s">
        <v>71</v>
      </c>
      <c r="G52" s="11">
        <v>61600</v>
      </c>
      <c r="H52" s="12">
        <f t="shared" si="0"/>
        <v>92400</v>
      </c>
      <c r="I52" s="1">
        <f t="shared" si="1"/>
        <v>0</v>
      </c>
    </row>
    <row r="53" spans="1:9" ht="15.6" hidden="1" x14ac:dyDescent="0.3">
      <c r="A53" s="7"/>
      <c r="B53" s="8">
        <v>2</v>
      </c>
      <c r="C53" s="13" t="s">
        <v>72</v>
      </c>
      <c r="D53" s="8" t="s">
        <v>10</v>
      </c>
      <c r="E53" s="8">
        <v>3</v>
      </c>
      <c r="F53" s="8" t="s">
        <v>21</v>
      </c>
      <c r="G53" s="11">
        <v>39200</v>
      </c>
      <c r="H53" s="12">
        <f t="shared" si="0"/>
        <v>117600</v>
      </c>
      <c r="I53" s="1">
        <f t="shared" si="1"/>
        <v>0</v>
      </c>
    </row>
    <row r="54" spans="1:9" ht="15.6" hidden="1" x14ac:dyDescent="0.3">
      <c r="A54" s="7"/>
      <c r="B54" s="8">
        <v>3</v>
      </c>
      <c r="C54" s="13" t="s">
        <v>73</v>
      </c>
      <c r="D54" s="8" t="s">
        <v>10</v>
      </c>
      <c r="E54" s="8">
        <v>3</v>
      </c>
      <c r="F54" s="8" t="s">
        <v>21</v>
      </c>
      <c r="G54" s="11">
        <v>20160</v>
      </c>
      <c r="H54" s="12">
        <f t="shared" si="0"/>
        <v>60480</v>
      </c>
      <c r="I54" s="1">
        <f t="shared" si="1"/>
        <v>0</v>
      </c>
    </row>
    <row r="55" spans="1:9" ht="15.6" hidden="1" x14ac:dyDescent="0.3">
      <c r="A55" s="7"/>
      <c r="B55" s="8">
        <v>4</v>
      </c>
      <c r="C55" s="13" t="s">
        <v>74</v>
      </c>
      <c r="D55" s="8" t="s">
        <v>10</v>
      </c>
      <c r="E55" s="8">
        <v>3</v>
      </c>
      <c r="F55" s="8" t="s">
        <v>4</v>
      </c>
      <c r="G55" s="11">
        <v>50400</v>
      </c>
      <c r="H55" s="12">
        <f t="shared" si="0"/>
        <v>151200</v>
      </c>
      <c r="I55" s="1">
        <f t="shared" si="1"/>
        <v>0</v>
      </c>
    </row>
    <row r="56" spans="1:9" ht="15.6" hidden="1" x14ac:dyDescent="0.3">
      <c r="A56" s="7"/>
      <c r="B56" s="8">
        <v>5</v>
      </c>
      <c r="C56" s="13" t="s">
        <v>75</v>
      </c>
      <c r="D56" s="8" t="s">
        <v>10</v>
      </c>
      <c r="E56" s="8">
        <v>33</v>
      </c>
      <c r="F56" s="8" t="s">
        <v>21</v>
      </c>
      <c r="G56" s="11">
        <v>159040</v>
      </c>
      <c r="H56" s="12">
        <f t="shared" si="0"/>
        <v>5248320</v>
      </c>
      <c r="I56" s="1">
        <f t="shared" si="1"/>
        <v>0</v>
      </c>
    </row>
    <row r="57" spans="1:9" ht="15.6" hidden="1" x14ac:dyDescent="0.3">
      <c r="A57" s="7"/>
      <c r="B57" s="8">
        <v>6</v>
      </c>
      <c r="C57" s="13" t="s">
        <v>76</v>
      </c>
      <c r="D57" s="8" t="s">
        <v>10</v>
      </c>
      <c r="E57" s="8">
        <v>6</v>
      </c>
      <c r="F57" s="8" t="s">
        <v>21</v>
      </c>
      <c r="G57" s="11">
        <v>159040</v>
      </c>
      <c r="H57" s="12">
        <f t="shared" si="0"/>
        <v>954240</v>
      </c>
      <c r="I57" s="1">
        <f t="shared" si="1"/>
        <v>0</v>
      </c>
    </row>
    <row r="58" spans="1:9" ht="31.2" hidden="1" x14ac:dyDescent="0.3">
      <c r="A58" s="7"/>
      <c r="B58" s="8">
        <v>7</v>
      </c>
      <c r="C58" s="14" t="s">
        <v>161</v>
      </c>
      <c r="D58" s="8"/>
      <c r="E58" s="8">
        <v>1.1850000000000001</v>
      </c>
      <c r="F58" s="8" t="s">
        <v>77</v>
      </c>
      <c r="G58" s="11">
        <v>4122000</v>
      </c>
      <c r="H58" s="12">
        <f t="shared" si="0"/>
        <v>4884570</v>
      </c>
      <c r="I58" s="1">
        <f t="shared" si="1"/>
        <v>0</v>
      </c>
    </row>
    <row r="59" spans="1:9" ht="15.6" hidden="1" x14ac:dyDescent="0.3">
      <c r="A59" s="7"/>
      <c r="B59" s="8">
        <v>8</v>
      </c>
      <c r="C59" s="13" t="s">
        <v>78</v>
      </c>
      <c r="D59" s="8"/>
      <c r="E59" s="8">
        <v>39</v>
      </c>
      <c r="F59" s="8" t="s">
        <v>4</v>
      </c>
      <c r="G59" s="11">
        <v>108933</v>
      </c>
      <c r="H59" s="12">
        <f t="shared" si="0"/>
        <v>4248387</v>
      </c>
      <c r="I59" s="1">
        <f t="shared" si="1"/>
        <v>0</v>
      </c>
    </row>
    <row r="60" spans="1:9" ht="15.6" hidden="1" x14ac:dyDescent="0.3">
      <c r="A60" s="7"/>
      <c r="B60" s="8">
        <v>9</v>
      </c>
      <c r="C60" s="13" t="s">
        <v>79</v>
      </c>
      <c r="D60" s="8"/>
      <c r="E60" s="8">
        <v>6</v>
      </c>
      <c r="F60" s="8" t="s">
        <v>64</v>
      </c>
      <c r="G60" s="11">
        <v>131124</v>
      </c>
      <c r="H60" s="12">
        <f t="shared" si="0"/>
        <v>786744</v>
      </c>
      <c r="I60" s="1">
        <f t="shared" si="1"/>
        <v>0</v>
      </c>
    </row>
    <row r="61" spans="1:9" ht="15.6" hidden="1" x14ac:dyDescent="0.3">
      <c r="A61" s="7"/>
      <c r="B61" s="8">
        <v>10</v>
      </c>
      <c r="C61" s="13" t="s">
        <v>80</v>
      </c>
      <c r="D61" s="8"/>
      <c r="E61" s="8">
        <v>6</v>
      </c>
      <c r="F61" s="8" t="s">
        <v>4</v>
      </c>
      <c r="G61" s="11">
        <v>30259</v>
      </c>
      <c r="H61" s="12">
        <f t="shared" si="0"/>
        <v>181554</v>
      </c>
      <c r="I61" s="1">
        <f t="shared" si="1"/>
        <v>0</v>
      </c>
    </row>
    <row r="62" spans="1:9" ht="15.6" hidden="1" x14ac:dyDescent="0.3">
      <c r="A62" s="7" t="s">
        <v>81</v>
      </c>
      <c r="B62" s="8"/>
      <c r="C62" s="9" t="s">
        <v>82</v>
      </c>
      <c r="D62" s="9"/>
      <c r="E62" s="8"/>
      <c r="F62" s="9"/>
      <c r="G62" s="11"/>
      <c r="H62" s="12">
        <f t="shared" si="0"/>
        <v>0</v>
      </c>
      <c r="I62" s="1">
        <f t="shared" si="1"/>
        <v>0</v>
      </c>
    </row>
    <row r="63" spans="1:9" ht="15.6" hidden="1" x14ac:dyDescent="0.3">
      <c r="A63" s="7"/>
      <c r="B63" s="8">
        <v>1</v>
      </c>
      <c r="C63" s="13" t="s">
        <v>83</v>
      </c>
      <c r="D63" s="8" t="s">
        <v>84</v>
      </c>
      <c r="E63" s="8">
        <v>3</v>
      </c>
      <c r="F63" s="8" t="s">
        <v>85</v>
      </c>
      <c r="G63" s="11"/>
      <c r="H63" s="12">
        <f t="shared" si="0"/>
        <v>0</v>
      </c>
      <c r="I63" s="1">
        <f t="shared" si="1"/>
        <v>0</v>
      </c>
    </row>
    <row r="64" spans="1:9" ht="15.6" hidden="1" x14ac:dyDescent="0.3">
      <c r="A64" s="7"/>
      <c r="B64" s="8">
        <v>2</v>
      </c>
      <c r="C64" s="13" t="s">
        <v>86</v>
      </c>
      <c r="D64" s="8" t="s">
        <v>10</v>
      </c>
      <c r="E64" s="8">
        <v>3</v>
      </c>
      <c r="F64" s="8" t="s">
        <v>21</v>
      </c>
      <c r="G64" s="16">
        <v>2069250</v>
      </c>
      <c r="H64" s="12">
        <f t="shared" si="0"/>
        <v>6207750</v>
      </c>
      <c r="I64" s="1">
        <f t="shared" si="1"/>
        <v>0</v>
      </c>
    </row>
    <row r="65" spans="1:9" ht="15.6" hidden="1" x14ac:dyDescent="0.3">
      <c r="A65" s="7"/>
      <c r="B65" s="8">
        <v>3</v>
      </c>
      <c r="C65" s="13" t="s">
        <v>87</v>
      </c>
      <c r="D65" s="8" t="s">
        <v>10</v>
      </c>
      <c r="E65" s="8">
        <v>3</v>
      </c>
      <c r="F65" s="8" t="s">
        <v>21</v>
      </c>
      <c r="G65" s="16">
        <v>1683300</v>
      </c>
      <c r="H65" s="12">
        <f t="shared" si="0"/>
        <v>5049900</v>
      </c>
      <c r="I65" s="1">
        <f t="shared" si="1"/>
        <v>0</v>
      </c>
    </row>
    <row r="66" spans="1:9" ht="15.6" hidden="1" x14ac:dyDescent="0.3">
      <c r="A66" s="7"/>
      <c r="B66" s="8">
        <v>4</v>
      </c>
      <c r="C66" s="13" t="s">
        <v>88</v>
      </c>
      <c r="D66" s="8" t="s">
        <v>10</v>
      </c>
      <c r="E66" s="8">
        <v>1</v>
      </c>
      <c r="F66" s="8" t="s">
        <v>21</v>
      </c>
      <c r="G66" s="16">
        <v>3627000</v>
      </c>
      <c r="H66" s="12">
        <f t="shared" si="0"/>
        <v>3627000</v>
      </c>
      <c r="I66" s="1">
        <f t="shared" si="1"/>
        <v>0</v>
      </c>
    </row>
    <row r="67" spans="1:9" ht="15.6" hidden="1" x14ac:dyDescent="0.3">
      <c r="A67" s="7"/>
      <c r="B67" s="8">
        <v>5</v>
      </c>
      <c r="C67" s="13" t="s">
        <v>89</v>
      </c>
      <c r="D67" s="8" t="s">
        <v>84</v>
      </c>
      <c r="E67" s="8">
        <v>1</v>
      </c>
      <c r="F67" s="8" t="s">
        <v>21</v>
      </c>
      <c r="G67" s="11"/>
      <c r="H67" s="12">
        <f t="shared" si="0"/>
        <v>0</v>
      </c>
      <c r="I67" s="1">
        <f t="shared" si="1"/>
        <v>0</v>
      </c>
    </row>
    <row r="68" spans="1:9" ht="15.6" hidden="1" x14ac:dyDescent="0.3">
      <c r="A68" s="7"/>
      <c r="B68" s="8">
        <v>6</v>
      </c>
      <c r="C68" s="13" t="s">
        <v>90</v>
      </c>
      <c r="D68" s="8" t="s">
        <v>84</v>
      </c>
      <c r="E68" s="8">
        <v>1</v>
      </c>
      <c r="F68" s="8" t="s">
        <v>21</v>
      </c>
      <c r="G68" s="11"/>
      <c r="H68" s="12">
        <f t="shared" si="0"/>
        <v>0</v>
      </c>
      <c r="I68" s="1">
        <f t="shared" si="1"/>
        <v>0</v>
      </c>
    </row>
    <row r="69" spans="1:9" ht="15.6" hidden="1" x14ac:dyDescent="0.3">
      <c r="A69" s="7" t="s">
        <v>91</v>
      </c>
      <c r="B69" s="8"/>
      <c r="C69" s="9" t="s">
        <v>92</v>
      </c>
      <c r="D69" s="10"/>
      <c r="E69" s="8"/>
      <c r="F69" s="10"/>
      <c r="G69" s="11"/>
      <c r="H69" s="12">
        <f t="shared" si="0"/>
        <v>0</v>
      </c>
      <c r="I69" s="1">
        <f t="shared" si="1"/>
        <v>0</v>
      </c>
    </row>
    <row r="70" spans="1:9" ht="15.6" hidden="1" x14ac:dyDescent="0.3">
      <c r="A70" s="7"/>
      <c r="B70" s="8">
        <v>1</v>
      </c>
      <c r="C70" s="13" t="s">
        <v>93</v>
      </c>
      <c r="D70" s="8" t="s">
        <v>10</v>
      </c>
      <c r="E70" s="8">
        <v>3</v>
      </c>
      <c r="F70" s="8" t="s">
        <v>94</v>
      </c>
      <c r="G70" s="11">
        <v>30915</v>
      </c>
      <c r="H70" s="12">
        <f t="shared" ref="H70:H127" si="2">G70*E70</f>
        <v>92745</v>
      </c>
      <c r="I70" s="1">
        <f t="shared" ref="I70:I128" si="3">SUMIF(C:C,C70,G:G)/COUNTIF(C:C,C70)-G70</f>
        <v>0</v>
      </c>
    </row>
    <row r="71" spans="1:9" ht="15.6" hidden="1" x14ac:dyDescent="0.3">
      <c r="A71" s="7"/>
      <c r="B71" s="8">
        <v>2</v>
      </c>
      <c r="C71" s="13" t="s">
        <v>95</v>
      </c>
      <c r="D71" s="8" t="s">
        <v>10</v>
      </c>
      <c r="E71" s="8">
        <v>3</v>
      </c>
      <c r="F71" s="8" t="s">
        <v>21</v>
      </c>
      <c r="G71" s="11">
        <v>25760</v>
      </c>
      <c r="H71" s="12">
        <f t="shared" si="2"/>
        <v>77280</v>
      </c>
      <c r="I71" s="1">
        <f t="shared" si="3"/>
        <v>0</v>
      </c>
    </row>
    <row r="72" spans="1:9" ht="15.6" hidden="1" x14ac:dyDescent="0.3">
      <c r="A72" s="7"/>
      <c r="B72" s="8">
        <v>3</v>
      </c>
      <c r="C72" s="13" t="s">
        <v>96</v>
      </c>
      <c r="D72" s="8" t="s">
        <v>10</v>
      </c>
      <c r="E72" s="8">
        <v>3</v>
      </c>
      <c r="F72" s="8" t="s">
        <v>21</v>
      </c>
      <c r="G72" s="11">
        <v>15120</v>
      </c>
      <c r="H72" s="12">
        <f t="shared" si="2"/>
        <v>45360</v>
      </c>
      <c r="I72" s="1">
        <f t="shared" si="3"/>
        <v>0</v>
      </c>
    </row>
    <row r="73" spans="1:9" ht="15.6" hidden="1" x14ac:dyDescent="0.3">
      <c r="A73" s="7"/>
      <c r="B73" s="8">
        <v>4</v>
      </c>
      <c r="C73" s="13" t="s">
        <v>97</v>
      </c>
      <c r="D73" s="8" t="s">
        <v>10</v>
      </c>
      <c r="E73" s="8">
        <v>3</v>
      </c>
      <c r="F73" s="8" t="s">
        <v>4</v>
      </c>
      <c r="G73" s="11">
        <v>85120</v>
      </c>
      <c r="H73" s="12">
        <f t="shared" si="2"/>
        <v>255360</v>
      </c>
      <c r="I73" s="1">
        <f t="shared" si="3"/>
        <v>0</v>
      </c>
    </row>
    <row r="74" spans="1:9" ht="15.6" hidden="1" x14ac:dyDescent="0.3">
      <c r="A74" s="7"/>
      <c r="B74" s="8">
        <v>5</v>
      </c>
      <c r="C74" s="13" t="s">
        <v>74</v>
      </c>
      <c r="D74" s="8" t="s">
        <v>10</v>
      </c>
      <c r="E74" s="8">
        <v>3</v>
      </c>
      <c r="F74" s="8" t="s">
        <v>4</v>
      </c>
      <c r="G74" s="11">
        <v>50400</v>
      </c>
      <c r="H74" s="12">
        <f t="shared" si="2"/>
        <v>151200</v>
      </c>
      <c r="I74" s="1">
        <f t="shared" si="3"/>
        <v>0</v>
      </c>
    </row>
    <row r="75" spans="1:9" ht="15.6" hidden="1" x14ac:dyDescent="0.3">
      <c r="A75" s="7" t="s">
        <v>98</v>
      </c>
      <c r="B75" s="8"/>
      <c r="C75" s="9" t="s">
        <v>99</v>
      </c>
      <c r="D75" s="8"/>
      <c r="E75" s="8">
        <v>1</v>
      </c>
      <c r="F75" s="8"/>
      <c r="G75" s="11"/>
      <c r="H75" s="12">
        <f t="shared" si="2"/>
        <v>0</v>
      </c>
      <c r="I75" s="1">
        <f t="shared" si="3"/>
        <v>0</v>
      </c>
    </row>
    <row r="76" spans="1:9" ht="15.6" hidden="1" x14ac:dyDescent="0.3">
      <c r="A76" s="7"/>
      <c r="B76" s="8">
        <v>1</v>
      </c>
      <c r="C76" s="13" t="s">
        <v>100</v>
      </c>
      <c r="D76" s="8" t="s">
        <v>10</v>
      </c>
      <c r="E76" s="8">
        <v>1</v>
      </c>
      <c r="F76" s="8" t="s">
        <v>4</v>
      </c>
      <c r="G76" s="16">
        <v>2139000</v>
      </c>
      <c r="H76" s="12">
        <f t="shared" si="2"/>
        <v>2139000</v>
      </c>
      <c r="I76" s="1">
        <f t="shared" si="3"/>
        <v>0</v>
      </c>
    </row>
    <row r="77" spans="1:9" ht="15.6" hidden="1" x14ac:dyDescent="0.3">
      <c r="A77" s="7"/>
      <c r="B77" s="8">
        <v>2</v>
      </c>
      <c r="C77" s="13" t="s">
        <v>41</v>
      </c>
      <c r="D77" s="8" t="s">
        <v>10</v>
      </c>
      <c r="E77" s="8">
        <v>6</v>
      </c>
      <c r="F77" s="8" t="s">
        <v>4</v>
      </c>
      <c r="G77" s="11">
        <v>14200</v>
      </c>
      <c r="H77" s="12">
        <f t="shared" si="2"/>
        <v>85200</v>
      </c>
      <c r="I77" s="1">
        <f t="shared" si="3"/>
        <v>0</v>
      </c>
    </row>
    <row r="78" spans="1:9" ht="15.6" hidden="1" x14ac:dyDescent="0.3">
      <c r="A78" s="7"/>
      <c r="B78" s="8">
        <v>3</v>
      </c>
      <c r="C78" s="13" t="s">
        <v>47</v>
      </c>
      <c r="D78" s="8" t="s">
        <v>10</v>
      </c>
      <c r="E78" s="8">
        <v>2</v>
      </c>
      <c r="F78" s="8" t="s">
        <v>4</v>
      </c>
      <c r="G78" s="11">
        <v>25520</v>
      </c>
      <c r="H78" s="12">
        <f t="shared" si="2"/>
        <v>51040</v>
      </c>
      <c r="I78" s="1">
        <f t="shared" si="3"/>
        <v>0</v>
      </c>
    </row>
    <row r="79" spans="1:9" ht="15.6" hidden="1" x14ac:dyDescent="0.3">
      <c r="A79" s="7" t="s">
        <v>101</v>
      </c>
      <c r="B79" s="8"/>
      <c r="C79" s="9" t="s">
        <v>102</v>
      </c>
      <c r="D79" s="10"/>
      <c r="E79" s="8">
        <v>1</v>
      </c>
      <c r="F79" s="10" t="s">
        <v>16</v>
      </c>
      <c r="G79" s="11"/>
      <c r="H79" s="12">
        <f t="shared" si="2"/>
        <v>0</v>
      </c>
      <c r="I79" s="1">
        <f t="shared" si="3"/>
        <v>0</v>
      </c>
    </row>
    <row r="80" spans="1:9" ht="15.6" hidden="1" x14ac:dyDescent="0.3">
      <c r="A80" s="7"/>
      <c r="B80" s="8">
        <v>1</v>
      </c>
      <c r="C80" s="13" t="s">
        <v>103</v>
      </c>
      <c r="D80" s="8" t="s">
        <v>10</v>
      </c>
      <c r="E80" s="8">
        <v>1</v>
      </c>
      <c r="F80" s="8" t="s">
        <v>37</v>
      </c>
      <c r="G80" s="11">
        <v>921600</v>
      </c>
      <c r="H80" s="12">
        <f t="shared" si="2"/>
        <v>921600</v>
      </c>
      <c r="I80" s="1">
        <f t="shared" si="3"/>
        <v>0</v>
      </c>
    </row>
    <row r="81" spans="1:9" ht="15.6" hidden="1" x14ac:dyDescent="0.3">
      <c r="A81" s="7"/>
      <c r="B81" s="8">
        <v>2</v>
      </c>
      <c r="C81" s="13" t="s">
        <v>104</v>
      </c>
      <c r="D81" s="8" t="s">
        <v>10</v>
      </c>
      <c r="E81" s="8">
        <v>2</v>
      </c>
      <c r="F81" s="8" t="s">
        <v>37</v>
      </c>
      <c r="G81" s="11">
        <v>126000</v>
      </c>
      <c r="H81" s="12">
        <f t="shared" si="2"/>
        <v>252000</v>
      </c>
      <c r="I81" s="1">
        <f t="shared" si="3"/>
        <v>0</v>
      </c>
    </row>
    <row r="82" spans="1:9" ht="15.6" hidden="1" x14ac:dyDescent="0.3">
      <c r="A82" s="7"/>
      <c r="B82" s="8">
        <v>3</v>
      </c>
      <c r="C82" s="13" t="s">
        <v>105</v>
      </c>
      <c r="D82" s="8" t="s">
        <v>10</v>
      </c>
      <c r="E82" s="8">
        <v>3</v>
      </c>
      <c r="F82" s="8" t="s">
        <v>4</v>
      </c>
      <c r="G82" s="11">
        <v>36960</v>
      </c>
      <c r="H82" s="12">
        <f t="shared" si="2"/>
        <v>110880</v>
      </c>
      <c r="I82" s="1">
        <f t="shared" si="3"/>
        <v>0</v>
      </c>
    </row>
    <row r="83" spans="1:9" ht="15.6" hidden="1" x14ac:dyDescent="0.3">
      <c r="A83" s="7"/>
      <c r="B83" s="8">
        <v>4</v>
      </c>
      <c r="C83" s="13" t="s">
        <v>106</v>
      </c>
      <c r="D83" s="8" t="s">
        <v>10</v>
      </c>
      <c r="E83" s="8">
        <v>2</v>
      </c>
      <c r="F83" s="8" t="s">
        <v>4</v>
      </c>
      <c r="G83" s="11">
        <v>10200</v>
      </c>
      <c r="H83" s="12">
        <f t="shared" si="2"/>
        <v>20400</v>
      </c>
      <c r="I83" s="1">
        <f t="shared" si="3"/>
        <v>0</v>
      </c>
    </row>
    <row r="84" spans="1:9" ht="15.6" x14ac:dyDescent="0.3">
      <c r="A84" s="7"/>
      <c r="B84" s="8">
        <v>5</v>
      </c>
      <c r="C84" s="13" t="s">
        <v>39</v>
      </c>
      <c r="D84" s="8" t="s">
        <v>10</v>
      </c>
      <c r="E84" s="8">
        <v>1</v>
      </c>
      <c r="F84" s="8" t="s">
        <v>4</v>
      </c>
      <c r="G84" s="11">
        <v>29880</v>
      </c>
      <c r="H84" s="12">
        <f t="shared" si="2"/>
        <v>29880</v>
      </c>
      <c r="I84" s="1">
        <f t="shared" si="3"/>
        <v>0</v>
      </c>
    </row>
    <row r="85" spans="1:9" ht="15.6" hidden="1" x14ac:dyDescent="0.3">
      <c r="A85" s="7"/>
      <c r="B85" s="8">
        <v>6</v>
      </c>
      <c r="C85" s="13" t="s">
        <v>107</v>
      </c>
      <c r="D85" s="8" t="s">
        <v>10</v>
      </c>
      <c r="E85" s="8">
        <v>1</v>
      </c>
      <c r="F85" s="8" t="s">
        <v>4</v>
      </c>
      <c r="G85" s="11">
        <v>35480</v>
      </c>
      <c r="H85" s="12">
        <f t="shared" si="2"/>
        <v>35480</v>
      </c>
      <c r="I85" s="1">
        <f t="shared" si="3"/>
        <v>0</v>
      </c>
    </row>
    <row r="86" spans="1:9" ht="15.6" hidden="1" x14ac:dyDescent="0.3">
      <c r="A86" s="7"/>
      <c r="B86" s="8">
        <v>7</v>
      </c>
      <c r="C86" s="13" t="s">
        <v>108</v>
      </c>
      <c r="D86" s="8"/>
      <c r="E86" s="8">
        <v>1</v>
      </c>
      <c r="F86" s="8" t="s">
        <v>4</v>
      </c>
      <c r="G86" s="11">
        <v>292507</v>
      </c>
      <c r="H86" s="12">
        <f t="shared" si="2"/>
        <v>292507</v>
      </c>
      <c r="I86" s="1">
        <f t="shared" si="3"/>
        <v>0</v>
      </c>
    </row>
    <row r="87" spans="1:9" ht="15.6" hidden="1" x14ac:dyDescent="0.3">
      <c r="A87" s="7" t="s">
        <v>109</v>
      </c>
      <c r="B87" s="8"/>
      <c r="C87" s="9" t="s">
        <v>110</v>
      </c>
      <c r="D87" s="10"/>
      <c r="E87" s="8">
        <v>1</v>
      </c>
      <c r="F87" s="10" t="s">
        <v>16</v>
      </c>
      <c r="G87" s="11"/>
      <c r="H87" s="12">
        <f t="shared" si="2"/>
        <v>0</v>
      </c>
      <c r="I87" s="1">
        <f t="shared" si="3"/>
        <v>0</v>
      </c>
    </row>
    <row r="88" spans="1:9" ht="15.6" hidden="1" x14ac:dyDescent="0.3">
      <c r="A88" s="7"/>
      <c r="B88" s="8">
        <v>1</v>
      </c>
      <c r="C88" s="13" t="s">
        <v>111</v>
      </c>
      <c r="D88" s="8" t="s">
        <v>10</v>
      </c>
      <c r="E88" s="8">
        <v>11.87</v>
      </c>
      <c r="F88" s="8" t="s">
        <v>18</v>
      </c>
      <c r="G88" s="16">
        <v>295601</v>
      </c>
      <c r="H88" s="12">
        <f t="shared" si="2"/>
        <v>3508783.8699999996</v>
      </c>
      <c r="I88" s="1">
        <f t="shared" si="3"/>
        <v>0</v>
      </c>
    </row>
    <row r="89" spans="1:9" ht="15.6" hidden="1" x14ac:dyDescent="0.3">
      <c r="A89" s="7"/>
      <c r="B89" s="8">
        <v>2</v>
      </c>
      <c r="C89" s="13" t="s">
        <v>112</v>
      </c>
      <c r="D89" s="8" t="s">
        <v>10</v>
      </c>
      <c r="E89" s="8">
        <v>2</v>
      </c>
      <c r="F89" s="8" t="s">
        <v>53</v>
      </c>
      <c r="G89" s="16">
        <v>34565</v>
      </c>
      <c r="H89" s="12">
        <f t="shared" si="2"/>
        <v>69130</v>
      </c>
      <c r="I89" s="1">
        <f t="shared" si="3"/>
        <v>0</v>
      </c>
    </row>
    <row r="90" spans="1:9" ht="15.6" hidden="1" x14ac:dyDescent="0.3">
      <c r="A90" s="7"/>
      <c r="B90" s="8">
        <v>3</v>
      </c>
      <c r="C90" s="13" t="s">
        <v>19</v>
      </c>
      <c r="D90" s="8" t="s">
        <v>10</v>
      </c>
      <c r="E90" s="8">
        <v>10</v>
      </c>
      <c r="F90" s="8" t="s">
        <v>4</v>
      </c>
      <c r="G90" s="11">
        <v>116480</v>
      </c>
      <c r="H90" s="12">
        <f t="shared" si="2"/>
        <v>1164800</v>
      </c>
      <c r="I90" s="1">
        <f t="shared" si="3"/>
        <v>0</v>
      </c>
    </row>
    <row r="91" spans="1:9" ht="15.6" hidden="1" x14ac:dyDescent="0.3">
      <c r="A91" s="7"/>
      <c r="B91" s="8">
        <v>4</v>
      </c>
      <c r="C91" s="13" t="s">
        <v>113</v>
      </c>
      <c r="D91" s="8" t="s">
        <v>10</v>
      </c>
      <c r="E91" s="8">
        <v>2</v>
      </c>
      <c r="F91" s="8" t="s">
        <v>21</v>
      </c>
      <c r="G91" s="11">
        <v>7840</v>
      </c>
      <c r="H91" s="12">
        <f t="shared" si="2"/>
        <v>15680</v>
      </c>
      <c r="I91" s="1">
        <f t="shared" si="3"/>
        <v>0</v>
      </c>
    </row>
    <row r="92" spans="1:9" ht="15.6" hidden="1" x14ac:dyDescent="0.3">
      <c r="A92" s="7"/>
      <c r="B92" s="8">
        <v>5</v>
      </c>
      <c r="C92" s="13" t="s">
        <v>114</v>
      </c>
      <c r="D92" s="8" t="s">
        <v>10</v>
      </c>
      <c r="E92" s="19">
        <v>1.5</v>
      </c>
      <c r="F92" s="8" t="s">
        <v>71</v>
      </c>
      <c r="G92" s="11">
        <v>6820</v>
      </c>
      <c r="H92" s="12">
        <f t="shared" si="2"/>
        <v>10230</v>
      </c>
      <c r="I92" s="1">
        <f t="shared" si="3"/>
        <v>0</v>
      </c>
    </row>
    <row r="93" spans="1:9" ht="15.6" hidden="1" x14ac:dyDescent="0.3">
      <c r="A93" s="7"/>
      <c r="B93" s="8">
        <v>6</v>
      </c>
      <c r="C93" s="13" t="s">
        <v>115</v>
      </c>
      <c r="D93" s="8" t="s">
        <v>10</v>
      </c>
      <c r="E93" s="8">
        <v>2</v>
      </c>
      <c r="F93" s="8" t="s">
        <v>21</v>
      </c>
      <c r="G93" s="11">
        <v>25760</v>
      </c>
      <c r="H93" s="12">
        <f t="shared" si="2"/>
        <v>51520</v>
      </c>
      <c r="I93" s="1">
        <f t="shared" si="3"/>
        <v>0</v>
      </c>
    </row>
    <row r="94" spans="1:9" ht="15.6" hidden="1" x14ac:dyDescent="0.3">
      <c r="A94" s="7"/>
      <c r="B94" s="8">
        <v>7</v>
      </c>
      <c r="C94" s="13" t="s">
        <v>116</v>
      </c>
      <c r="D94" s="8"/>
      <c r="E94" s="8">
        <v>10</v>
      </c>
      <c r="F94" s="8" t="s">
        <v>25</v>
      </c>
      <c r="G94" s="11">
        <v>161383</v>
      </c>
      <c r="H94" s="12">
        <f t="shared" si="2"/>
        <v>1613830</v>
      </c>
      <c r="I94" s="1">
        <f t="shared" si="3"/>
        <v>0</v>
      </c>
    </row>
    <row r="95" spans="1:9" ht="15.6" hidden="1" x14ac:dyDescent="0.3">
      <c r="A95" s="7"/>
      <c r="B95" s="8">
        <v>8</v>
      </c>
      <c r="C95" s="13" t="s">
        <v>117</v>
      </c>
      <c r="D95" s="8"/>
      <c r="E95" s="8">
        <v>53</v>
      </c>
      <c r="F95" s="8" t="s">
        <v>71</v>
      </c>
      <c r="G95" s="11">
        <v>17920</v>
      </c>
      <c r="H95" s="12">
        <f t="shared" si="2"/>
        <v>949760</v>
      </c>
      <c r="I95" s="1">
        <f t="shared" si="3"/>
        <v>0</v>
      </c>
    </row>
    <row r="96" spans="1:9" ht="15.6" x14ac:dyDescent="0.3">
      <c r="A96" s="7"/>
      <c r="B96" s="8">
        <v>9</v>
      </c>
      <c r="C96" s="13" t="s">
        <v>26</v>
      </c>
      <c r="D96" s="8"/>
      <c r="E96" s="8">
        <v>1</v>
      </c>
      <c r="F96" s="8" t="s">
        <v>4</v>
      </c>
      <c r="G96" s="11">
        <v>1994300</v>
      </c>
      <c r="H96" s="12">
        <f t="shared" si="2"/>
        <v>1994300</v>
      </c>
      <c r="I96" s="1">
        <f t="shared" si="3"/>
        <v>-975150</v>
      </c>
    </row>
    <row r="97" spans="1:9" ht="15.6" x14ac:dyDescent="0.3">
      <c r="A97" s="7" t="s">
        <v>166</v>
      </c>
      <c r="B97" s="8">
        <v>10</v>
      </c>
      <c r="C97" s="13" t="s">
        <v>5</v>
      </c>
      <c r="D97" s="8"/>
      <c r="E97" s="8">
        <v>1</v>
      </c>
      <c r="F97" s="8" t="s">
        <v>4</v>
      </c>
      <c r="G97" s="11">
        <v>2000</v>
      </c>
      <c r="H97" s="12">
        <f t="shared" si="2"/>
        <v>2000</v>
      </c>
      <c r="I97" s="1">
        <f t="shared" si="3"/>
        <v>9666.6666666666661</v>
      </c>
    </row>
    <row r="98" spans="1:9" ht="15.6" hidden="1" x14ac:dyDescent="0.3">
      <c r="A98" s="7" t="s">
        <v>118</v>
      </c>
      <c r="B98" s="8"/>
      <c r="C98" s="20" t="s">
        <v>119</v>
      </c>
      <c r="D98" s="10"/>
      <c r="E98" s="8">
        <v>1</v>
      </c>
      <c r="F98" s="10" t="s">
        <v>16</v>
      </c>
      <c r="G98" s="11"/>
      <c r="H98" s="12">
        <f t="shared" si="2"/>
        <v>0</v>
      </c>
      <c r="I98" s="1">
        <f t="shared" si="3"/>
        <v>0</v>
      </c>
    </row>
    <row r="99" spans="1:9" ht="15.6" hidden="1" x14ac:dyDescent="0.3">
      <c r="A99" s="7"/>
      <c r="B99" s="8">
        <v>1</v>
      </c>
      <c r="C99" s="13" t="s">
        <v>120</v>
      </c>
      <c r="D99" s="8" t="s">
        <v>10</v>
      </c>
      <c r="E99" s="8">
        <v>1</v>
      </c>
      <c r="F99" s="8" t="s">
        <v>16</v>
      </c>
      <c r="G99" s="11">
        <v>3808390</v>
      </c>
      <c r="H99" s="12">
        <f t="shared" si="2"/>
        <v>3808390</v>
      </c>
      <c r="I99" s="1">
        <f t="shared" si="3"/>
        <v>0</v>
      </c>
    </row>
    <row r="100" spans="1:9" ht="15.6" hidden="1" x14ac:dyDescent="0.3">
      <c r="A100" s="7" t="s">
        <v>121</v>
      </c>
      <c r="B100" s="8"/>
      <c r="C100" s="9" t="s">
        <v>122</v>
      </c>
      <c r="D100" s="10"/>
      <c r="E100" s="10">
        <v>1</v>
      </c>
      <c r="F100" s="10" t="s">
        <v>16</v>
      </c>
      <c r="G100" s="11"/>
      <c r="H100" s="12">
        <f t="shared" si="2"/>
        <v>0</v>
      </c>
      <c r="I100" s="1">
        <f t="shared" si="3"/>
        <v>0</v>
      </c>
    </row>
    <row r="101" spans="1:9" ht="15.6" hidden="1" x14ac:dyDescent="0.3">
      <c r="A101" s="7"/>
      <c r="B101" s="8">
        <v>1</v>
      </c>
      <c r="C101" s="13" t="s">
        <v>123</v>
      </c>
      <c r="D101" s="8" t="s">
        <v>10</v>
      </c>
      <c r="E101" s="8">
        <v>12</v>
      </c>
      <c r="F101" s="8" t="s">
        <v>53</v>
      </c>
      <c r="G101" s="11">
        <v>66500</v>
      </c>
      <c r="H101" s="12">
        <f t="shared" si="2"/>
        <v>798000</v>
      </c>
      <c r="I101" s="1">
        <f t="shared" si="3"/>
        <v>0</v>
      </c>
    </row>
    <row r="102" spans="1:9" ht="15.6" hidden="1" x14ac:dyDescent="0.3">
      <c r="A102" s="7"/>
      <c r="B102" s="8">
        <v>2</v>
      </c>
      <c r="C102" s="13" t="s">
        <v>72</v>
      </c>
      <c r="D102" s="8" t="s">
        <v>10</v>
      </c>
      <c r="E102" s="8">
        <v>3</v>
      </c>
      <c r="F102" s="8" t="s">
        <v>21</v>
      </c>
      <c r="G102" s="11">
        <v>39200</v>
      </c>
      <c r="H102" s="12">
        <f t="shared" si="2"/>
        <v>117600</v>
      </c>
      <c r="I102" s="1">
        <f t="shared" si="3"/>
        <v>0</v>
      </c>
    </row>
    <row r="103" spans="1:9" ht="15.6" hidden="1" x14ac:dyDescent="0.3">
      <c r="A103" s="7"/>
      <c r="B103" s="8">
        <v>3</v>
      </c>
      <c r="C103" s="13" t="s">
        <v>124</v>
      </c>
      <c r="D103" s="8" t="s">
        <v>10</v>
      </c>
      <c r="E103" s="8">
        <v>3</v>
      </c>
      <c r="F103" s="8" t="s">
        <v>21</v>
      </c>
      <c r="G103" s="11">
        <v>58240</v>
      </c>
      <c r="H103" s="12">
        <f t="shared" si="2"/>
        <v>174720</v>
      </c>
      <c r="I103" s="1">
        <f t="shared" si="3"/>
        <v>0</v>
      </c>
    </row>
    <row r="104" spans="1:9" ht="15.6" hidden="1" x14ac:dyDescent="0.3">
      <c r="A104" s="7"/>
      <c r="B104" s="8">
        <v>4</v>
      </c>
      <c r="C104" s="13" t="s">
        <v>105</v>
      </c>
      <c r="D104" s="8" t="s">
        <v>10</v>
      </c>
      <c r="E104" s="8">
        <v>3</v>
      </c>
      <c r="F104" s="8" t="s">
        <v>4</v>
      </c>
      <c r="G104" s="11">
        <v>36960</v>
      </c>
      <c r="H104" s="12">
        <f t="shared" si="2"/>
        <v>110880</v>
      </c>
      <c r="I104" s="1">
        <f t="shared" si="3"/>
        <v>0</v>
      </c>
    </row>
    <row r="105" spans="1:9" ht="15.6" hidden="1" x14ac:dyDescent="0.3">
      <c r="A105" s="7"/>
      <c r="B105" s="8">
        <v>5</v>
      </c>
      <c r="C105" s="13" t="s">
        <v>125</v>
      </c>
      <c r="D105" s="8"/>
      <c r="E105" s="8">
        <v>12</v>
      </c>
      <c r="F105" s="8" t="s">
        <v>71</v>
      </c>
      <c r="G105" s="11">
        <v>26225</v>
      </c>
      <c r="H105" s="12">
        <f t="shared" si="2"/>
        <v>314700</v>
      </c>
      <c r="I105" s="1">
        <f t="shared" si="3"/>
        <v>0</v>
      </c>
    </row>
    <row r="106" spans="1:9" ht="15.6" hidden="1" x14ac:dyDescent="0.3">
      <c r="A106" s="7" t="s">
        <v>126</v>
      </c>
      <c r="B106" s="8"/>
      <c r="C106" s="9" t="s">
        <v>127</v>
      </c>
      <c r="D106" s="10"/>
      <c r="E106" s="10">
        <v>1</v>
      </c>
      <c r="F106" s="10" t="s">
        <v>16</v>
      </c>
      <c r="G106" s="11"/>
      <c r="H106" s="12">
        <f t="shared" si="2"/>
        <v>0</v>
      </c>
      <c r="I106" s="1">
        <f t="shared" si="3"/>
        <v>0</v>
      </c>
    </row>
    <row r="107" spans="1:9" ht="15.6" hidden="1" x14ac:dyDescent="0.3">
      <c r="A107" s="7"/>
      <c r="B107" s="8">
        <v>1</v>
      </c>
      <c r="C107" s="14" t="s">
        <v>128</v>
      </c>
      <c r="D107" s="8" t="s">
        <v>10</v>
      </c>
      <c r="E107" s="8">
        <v>28</v>
      </c>
      <c r="F107" s="8" t="s">
        <v>53</v>
      </c>
      <c r="G107" s="16">
        <v>200950</v>
      </c>
      <c r="H107" s="12">
        <f t="shared" si="2"/>
        <v>5626600</v>
      </c>
      <c r="I107" s="1">
        <f t="shared" si="3"/>
        <v>0</v>
      </c>
    </row>
    <row r="108" spans="1:9" ht="15.6" hidden="1" x14ac:dyDescent="0.3">
      <c r="A108" s="7"/>
      <c r="B108" s="8">
        <v>2</v>
      </c>
      <c r="C108" s="14" t="s">
        <v>129</v>
      </c>
      <c r="D108" s="8" t="s">
        <v>10</v>
      </c>
      <c r="E108" s="8">
        <v>9</v>
      </c>
      <c r="F108" s="8" t="s">
        <v>53</v>
      </c>
      <c r="G108" s="16">
        <v>148025</v>
      </c>
      <c r="H108" s="12">
        <f t="shared" si="2"/>
        <v>1332225</v>
      </c>
      <c r="I108" s="1">
        <f t="shared" si="3"/>
        <v>0</v>
      </c>
    </row>
    <row r="109" spans="1:9" ht="15.6" hidden="1" x14ac:dyDescent="0.3">
      <c r="A109" s="7"/>
      <c r="B109" s="8">
        <v>3</v>
      </c>
      <c r="C109" s="13" t="s">
        <v>130</v>
      </c>
      <c r="D109" s="8" t="s">
        <v>10</v>
      </c>
      <c r="E109" s="8">
        <v>3</v>
      </c>
      <c r="F109" s="8" t="s">
        <v>21</v>
      </c>
      <c r="G109" s="11">
        <v>19600</v>
      </c>
      <c r="H109" s="12">
        <f t="shared" si="2"/>
        <v>58800</v>
      </c>
      <c r="I109" s="1">
        <f t="shared" si="3"/>
        <v>0</v>
      </c>
    </row>
    <row r="110" spans="1:9" ht="15.6" hidden="1" x14ac:dyDescent="0.3">
      <c r="A110" s="7"/>
      <c r="B110" s="8">
        <v>4</v>
      </c>
      <c r="C110" s="13" t="s">
        <v>131</v>
      </c>
      <c r="D110" s="8" t="s">
        <v>10</v>
      </c>
      <c r="E110" s="8">
        <v>1</v>
      </c>
      <c r="F110" s="8" t="s">
        <v>21</v>
      </c>
      <c r="G110" s="11">
        <v>14500</v>
      </c>
      <c r="H110" s="12">
        <f t="shared" si="2"/>
        <v>14500</v>
      </c>
      <c r="I110" s="1">
        <f t="shared" si="3"/>
        <v>0</v>
      </c>
    </row>
    <row r="111" spans="1:9" ht="15.6" hidden="1" x14ac:dyDescent="0.3">
      <c r="A111" s="7"/>
      <c r="B111" s="8">
        <v>5</v>
      </c>
      <c r="C111" s="13" t="s">
        <v>113</v>
      </c>
      <c r="D111" s="8" t="s">
        <v>10</v>
      </c>
      <c r="E111" s="8">
        <v>8</v>
      </c>
      <c r="F111" s="8" t="s">
        <v>21</v>
      </c>
      <c r="G111" s="11">
        <v>7840</v>
      </c>
      <c r="H111" s="12">
        <f t="shared" si="2"/>
        <v>62720</v>
      </c>
      <c r="I111" s="1">
        <f t="shared" si="3"/>
        <v>0</v>
      </c>
    </row>
    <row r="112" spans="1:9" ht="15.6" hidden="1" x14ac:dyDescent="0.3">
      <c r="A112" s="7"/>
      <c r="B112" s="8">
        <v>6</v>
      </c>
      <c r="C112" s="13" t="s">
        <v>132</v>
      </c>
      <c r="D112" s="8" t="s">
        <v>10</v>
      </c>
      <c r="E112" s="8">
        <v>6</v>
      </c>
      <c r="F112" s="8" t="s">
        <v>71</v>
      </c>
      <c r="G112" s="16">
        <v>54250</v>
      </c>
      <c r="H112" s="12">
        <f t="shared" si="2"/>
        <v>325500</v>
      </c>
      <c r="I112" s="1">
        <f t="shared" si="3"/>
        <v>0</v>
      </c>
    </row>
    <row r="113" spans="1:9" ht="15.6" hidden="1" x14ac:dyDescent="0.3">
      <c r="A113" s="7"/>
      <c r="B113" s="8">
        <v>7</v>
      </c>
      <c r="C113" s="13" t="s">
        <v>133</v>
      </c>
      <c r="D113" s="8" t="s">
        <v>10</v>
      </c>
      <c r="E113" s="8">
        <v>1</v>
      </c>
      <c r="F113" s="8" t="s">
        <v>21</v>
      </c>
      <c r="G113" s="11">
        <v>56000</v>
      </c>
      <c r="H113" s="12">
        <f t="shared" si="2"/>
        <v>56000</v>
      </c>
      <c r="I113" s="1">
        <f t="shared" si="3"/>
        <v>0</v>
      </c>
    </row>
    <row r="114" spans="1:9" ht="15.6" hidden="1" x14ac:dyDescent="0.3">
      <c r="A114" s="7"/>
      <c r="B114" s="8">
        <v>8</v>
      </c>
      <c r="C114" s="13" t="s">
        <v>134</v>
      </c>
      <c r="D114" s="8" t="s">
        <v>10</v>
      </c>
      <c r="E114" s="8">
        <v>2</v>
      </c>
      <c r="F114" s="8" t="s">
        <v>21</v>
      </c>
      <c r="G114" s="11">
        <v>56000</v>
      </c>
      <c r="H114" s="12">
        <f t="shared" si="2"/>
        <v>112000</v>
      </c>
      <c r="I114" s="1">
        <f t="shared" si="3"/>
        <v>0</v>
      </c>
    </row>
    <row r="115" spans="1:9" ht="15.6" hidden="1" x14ac:dyDescent="0.3">
      <c r="A115" s="7"/>
      <c r="B115" s="8">
        <v>9</v>
      </c>
      <c r="C115" s="13" t="s">
        <v>135</v>
      </c>
      <c r="D115" s="8" t="s">
        <v>10</v>
      </c>
      <c r="E115" s="8">
        <v>0</v>
      </c>
      <c r="F115" s="8" t="s">
        <v>4</v>
      </c>
      <c r="G115" s="11">
        <v>108640</v>
      </c>
      <c r="H115" s="12">
        <f t="shared" si="2"/>
        <v>0</v>
      </c>
      <c r="I115" s="1">
        <f t="shared" si="3"/>
        <v>0</v>
      </c>
    </row>
    <row r="116" spans="1:9" ht="15.6" hidden="1" x14ac:dyDescent="0.3">
      <c r="A116" s="7"/>
      <c r="B116" s="8">
        <v>10</v>
      </c>
      <c r="C116" s="13" t="s">
        <v>136</v>
      </c>
      <c r="D116" s="8" t="s">
        <v>10</v>
      </c>
      <c r="E116" s="8">
        <v>1</v>
      </c>
      <c r="F116" s="8" t="s">
        <v>137</v>
      </c>
      <c r="G116" s="11">
        <v>13440</v>
      </c>
      <c r="H116" s="12">
        <f t="shared" si="2"/>
        <v>13440</v>
      </c>
      <c r="I116" s="1">
        <f t="shared" si="3"/>
        <v>0</v>
      </c>
    </row>
    <row r="117" spans="1:9" ht="15.6" hidden="1" x14ac:dyDescent="0.3">
      <c r="A117" s="7"/>
      <c r="B117" s="8">
        <v>11</v>
      </c>
      <c r="C117" s="13" t="s">
        <v>138</v>
      </c>
      <c r="D117" s="8" t="s">
        <v>10</v>
      </c>
      <c r="E117" s="8">
        <v>1</v>
      </c>
      <c r="F117" s="8" t="s">
        <v>139</v>
      </c>
      <c r="G117" s="11">
        <v>26880</v>
      </c>
      <c r="H117" s="12">
        <f t="shared" si="2"/>
        <v>26880</v>
      </c>
      <c r="I117" s="1">
        <f t="shared" si="3"/>
        <v>0</v>
      </c>
    </row>
    <row r="118" spans="1:9" ht="15.6" hidden="1" x14ac:dyDescent="0.3">
      <c r="A118" s="7"/>
      <c r="B118" s="8">
        <v>12</v>
      </c>
      <c r="C118" s="13" t="s">
        <v>140</v>
      </c>
      <c r="D118" s="8" t="s">
        <v>10</v>
      </c>
      <c r="E118" s="8">
        <v>2</v>
      </c>
      <c r="F118" s="8" t="s">
        <v>141</v>
      </c>
      <c r="G118" s="11">
        <v>3360</v>
      </c>
      <c r="H118" s="12">
        <f t="shared" si="2"/>
        <v>6720</v>
      </c>
      <c r="I118" s="1">
        <f t="shared" si="3"/>
        <v>0</v>
      </c>
    </row>
    <row r="119" spans="1:9" ht="15.6" hidden="1" x14ac:dyDescent="0.3">
      <c r="A119" s="7"/>
      <c r="B119" s="8">
        <v>13</v>
      </c>
      <c r="C119" s="13" t="s">
        <v>125</v>
      </c>
      <c r="D119" s="8"/>
      <c r="E119" s="8">
        <v>37</v>
      </c>
      <c r="F119" s="8" t="s">
        <v>71</v>
      </c>
      <c r="G119" s="11">
        <v>26225</v>
      </c>
      <c r="H119" s="12">
        <f t="shared" si="2"/>
        <v>970325</v>
      </c>
      <c r="I119" s="1">
        <f t="shared" si="3"/>
        <v>0</v>
      </c>
    </row>
    <row r="120" spans="1:9" ht="15.6" hidden="1" x14ac:dyDescent="0.3">
      <c r="A120" s="7" t="s">
        <v>142</v>
      </c>
      <c r="B120" s="8"/>
      <c r="C120" s="9" t="s">
        <v>143</v>
      </c>
      <c r="D120" s="10"/>
      <c r="E120" s="10">
        <v>1</v>
      </c>
      <c r="F120" s="10" t="s">
        <v>16</v>
      </c>
      <c r="G120" s="11"/>
      <c r="H120" s="12">
        <f t="shared" si="2"/>
        <v>0</v>
      </c>
      <c r="I120" s="1">
        <f t="shared" si="3"/>
        <v>0</v>
      </c>
    </row>
    <row r="121" spans="1:9" ht="15.6" hidden="1" x14ac:dyDescent="0.3">
      <c r="A121" s="7"/>
      <c r="B121" s="8">
        <v>1</v>
      </c>
      <c r="C121" s="14" t="s">
        <v>144</v>
      </c>
      <c r="D121" s="8" t="s">
        <v>10</v>
      </c>
      <c r="E121" s="8">
        <v>4</v>
      </c>
      <c r="F121" s="8" t="s">
        <v>53</v>
      </c>
      <c r="G121" s="16">
        <v>65875</v>
      </c>
      <c r="H121" s="12">
        <f t="shared" si="2"/>
        <v>263500</v>
      </c>
      <c r="I121" s="1">
        <f t="shared" si="3"/>
        <v>0</v>
      </c>
    </row>
    <row r="122" spans="1:9" ht="15.6" hidden="1" x14ac:dyDescent="0.3">
      <c r="A122" s="7"/>
      <c r="B122" s="8">
        <v>2</v>
      </c>
      <c r="C122" s="14" t="s">
        <v>145</v>
      </c>
      <c r="D122" s="8" t="s">
        <v>10</v>
      </c>
      <c r="E122" s="8">
        <v>16</v>
      </c>
      <c r="F122" s="8" t="s">
        <v>21</v>
      </c>
      <c r="G122" s="11">
        <v>1200</v>
      </c>
      <c r="H122" s="12">
        <f t="shared" si="2"/>
        <v>19200</v>
      </c>
      <c r="I122" s="1">
        <f t="shared" si="3"/>
        <v>0</v>
      </c>
    </row>
    <row r="123" spans="1:9" ht="15.6" hidden="1" x14ac:dyDescent="0.3">
      <c r="A123" s="7"/>
      <c r="B123" s="8">
        <v>3</v>
      </c>
      <c r="C123" s="13" t="s">
        <v>146</v>
      </c>
      <c r="D123" s="8" t="s">
        <v>10</v>
      </c>
      <c r="E123" s="8">
        <v>1</v>
      </c>
      <c r="F123" s="8" t="s">
        <v>4</v>
      </c>
      <c r="G123" s="11">
        <v>168000</v>
      </c>
      <c r="H123" s="12">
        <f t="shared" si="2"/>
        <v>168000</v>
      </c>
      <c r="I123" s="1">
        <f t="shared" si="3"/>
        <v>0</v>
      </c>
    </row>
    <row r="124" spans="1:9" ht="15.6" hidden="1" x14ac:dyDescent="0.3">
      <c r="A124" s="7"/>
      <c r="B124" s="8">
        <v>4</v>
      </c>
      <c r="C124" s="13" t="s">
        <v>147</v>
      </c>
      <c r="D124" s="8" t="s">
        <v>10</v>
      </c>
      <c r="E124" s="8">
        <v>1</v>
      </c>
      <c r="F124" s="8" t="s">
        <v>4</v>
      </c>
      <c r="G124" s="11">
        <v>168000</v>
      </c>
      <c r="H124" s="12">
        <f t="shared" si="2"/>
        <v>168000</v>
      </c>
      <c r="I124" s="1">
        <f t="shared" si="3"/>
        <v>0</v>
      </c>
    </row>
    <row r="125" spans="1:9" ht="15.6" hidden="1" x14ac:dyDescent="0.3">
      <c r="A125" s="7" t="s">
        <v>148</v>
      </c>
      <c r="B125" s="10"/>
      <c r="C125" s="9" t="s">
        <v>149</v>
      </c>
      <c r="D125" s="9"/>
      <c r="E125" s="10"/>
      <c r="F125" s="9"/>
      <c r="G125" s="11"/>
      <c r="H125" s="12">
        <f t="shared" si="2"/>
        <v>0</v>
      </c>
      <c r="I125" s="1">
        <f t="shared" si="3"/>
        <v>0</v>
      </c>
    </row>
    <row r="126" spans="1:9" ht="15.6" hidden="1" x14ac:dyDescent="0.3">
      <c r="A126" s="7"/>
      <c r="B126" s="8">
        <v>1</v>
      </c>
      <c r="C126" s="13" t="s">
        <v>150</v>
      </c>
      <c r="D126" s="8"/>
      <c r="E126" s="8">
        <v>2</v>
      </c>
      <c r="F126" s="8" t="s">
        <v>16</v>
      </c>
      <c r="G126" s="11">
        <v>136022</v>
      </c>
      <c r="H126" s="12">
        <f t="shared" si="2"/>
        <v>272044</v>
      </c>
      <c r="I126" s="1">
        <f t="shared" si="3"/>
        <v>0</v>
      </c>
    </row>
    <row r="127" spans="1:9" ht="15.6" hidden="1" x14ac:dyDescent="0.3">
      <c r="A127" s="7"/>
      <c r="B127" s="8">
        <v>2</v>
      </c>
      <c r="C127" s="13" t="s">
        <v>151</v>
      </c>
      <c r="D127" s="8"/>
      <c r="E127" s="8">
        <v>6</v>
      </c>
      <c r="F127" s="8" t="s">
        <v>16</v>
      </c>
      <c r="G127" s="11">
        <v>86744</v>
      </c>
      <c r="H127" s="12">
        <f t="shared" si="2"/>
        <v>520464</v>
      </c>
      <c r="I127" s="1">
        <f t="shared" si="3"/>
        <v>0</v>
      </c>
    </row>
    <row r="128" spans="1:9" ht="16.2" hidden="1" thickBot="1" x14ac:dyDescent="0.35">
      <c r="A128" s="21"/>
      <c r="B128" s="22">
        <v>3</v>
      </c>
      <c r="C128" s="23" t="s">
        <v>152</v>
      </c>
      <c r="D128" s="22"/>
      <c r="E128" s="24">
        <v>0.39500000000000002</v>
      </c>
      <c r="F128" s="22" t="s">
        <v>77</v>
      </c>
      <c r="G128" s="25">
        <v>4122000</v>
      </c>
      <c r="H128" s="12">
        <f>G128*E128</f>
        <v>1628190</v>
      </c>
      <c r="I128" s="1">
        <f t="shared" si="3"/>
        <v>0</v>
      </c>
    </row>
    <row r="129" spans="3:10" ht="15.6" x14ac:dyDescent="0.3">
      <c r="C129" s="26" t="s">
        <v>162</v>
      </c>
      <c r="D129" s="26"/>
      <c r="E129" s="26"/>
      <c r="F129" s="26"/>
      <c r="G129" s="26"/>
      <c r="H129" s="26">
        <f>SUM(H5:H128)</f>
        <v>228638463.06999999</v>
      </c>
      <c r="I129" s="1" t="s">
        <v>165</v>
      </c>
      <c r="J129" s="27">
        <v>229690528</v>
      </c>
    </row>
    <row r="130" spans="3:10" x14ac:dyDescent="0.3">
      <c r="I130" s="1" t="s">
        <v>164</v>
      </c>
      <c r="J130" s="1">
        <f>J129-H129</f>
        <v>1052064.9300000072</v>
      </c>
    </row>
  </sheetData>
  <autoFilter ref="A3:I130" xr:uid="{273FE928-1FB6-4B01-8631-D7A6661462BD}">
    <filterColumn colId="8">
      <filters blank="1">
        <filter val="(19.333)"/>
        <filter val="(4.793)"/>
        <filter val="(975.150)"/>
        <filter val="9.587"/>
        <filter val="9.667"/>
        <filter val="975.150"/>
        <filter val="Giá gói thầu"/>
        <filter val="Giảm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Thuc Tran</cp:lastModifiedBy>
  <dcterms:created xsi:type="dcterms:W3CDTF">2020-09-26T03:39:22Z</dcterms:created>
  <dcterms:modified xsi:type="dcterms:W3CDTF">2020-10-05T08:30:39Z</dcterms:modified>
</cp:coreProperties>
</file>