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DRIVE\ThuLoc\2020\20200134150-DLCM-SuaChuaLon\"/>
    </mc:Choice>
  </mc:AlternateContent>
  <xr:revisionPtr revIDLastSave="0" documentId="13_ncr:1_{AAAA378C-13C0-4C68-8E84-98C201AEC42C}" xr6:coauthVersionLast="44" xr6:coauthVersionMax="44" xr10:uidLastSave="{00000000-0000-0000-0000-000000000000}"/>
  <bookViews>
    <workbookView xWindow="-108" yWindow="-108" windowWidth="23256" windowHeight="12768" activeTab="6" xr2:uid="{00000000-000D-0000-FFFF-FFFF00000000}"/>
  </bookViews>
  <sheets>
    <sheet name="Sheet1" sheetId="1" r:id="rId1"/>
    <sheet name="NangLucKinhNghiem" sheetId="2" r:id="rId2"/>
    <sheet name="NhanSu" sheetId="3" r:id="rId3"/>
    <sheet name="DanhGia" sheetId="4" r:id="rId4"/>
    <sheet name="Sheet2" sheetId="5" r:id="rId5"/>
    <sheet name="TienDo" sheetId="6" r:id="rId6"/>
    <sheet name="Grant" sheetId="7" r:id="rId7"/>
  </sheets>
  <definedNames>
    <definedName name="_xlnm._FilterDatabase" localSheetId="3" hidden="1">DanhGia!$D$1:$H$58</definedName>
    <definedName name="_MON_1517902759" localSheetId="1">NangLucKinhNghiem!$F$12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7" i="7" l="1"/>
  <c r="B8" i="7"/>
  <c r="B9" i="7"/>
  <c r="B10" i="7"/>
  <c r="B11" i="7"/>
  <c r="B6" i="7"/>
  <c r="C6" i="7"/>
  <c r="C7" i="7"/>
  <c r="C8" i="7"/>
  <c r="C9" i="7"/>
  <c r="C10" i="7"/>
  <c r="C11" i="7"/>
  <c r="C5" i="7"/>
  <c r="I4" i="7"/>
  <c r="J4" i="7"/>
  <c r="K4" i="7"/>
  <c r="L4" i="7"/>
  <c r="H4" i="7"/>
  <c r="G4" i="7"/>
  <c r="F6" i="7"/>
  <c r="F7" i="7"/>
  <c r="F8" i="7"/>
  <c r="F9" i="7"/>
  <c r="F10" i="7"/>
  <c r="F11" i="7"/>
  <c r="F5" i="7"/>
  <c r="F3" i="5"/>
  <c r="F4" i="5"/>
  <c r="F5" i="5"/>
  <c r="F6" i="5"/>
  <c r="F7" i="5"/>
  <c r="F8" i="5"/>
  <c r="O3" i="6"/>
  <c r="O4" i="6"/>
  <c r="O5" i="6"/>
  <c r="O6" i="6"/>
  <c r="O7" i="6"/>
  <c r="O8" i="6"/>
  <c r="O9" i="6"/>
  <c r="O10" i="6"/>
  <c r="O11" i="6"/>
  <c r="O12" i="6"/>
  <c r="O2" i="6"/>
  <c r="J5" i="6"/>
  <c r="J4" i="6"/>
  <c r="N3" i="6"/>
  <c r="N4" i="6"/>
  <c r="N5" i="6"/>
  <c r="N6" i="6"/>
  <c r="N7" i="6"/>
  <c r="N8" i="6"/>
  <c r="N9" i="6"/>
  <c r="N10" i="6"/>
  <c r="N11" i="6"/>
  <c r="N12" i="6"/>
  <c r="N2" i="6"/>
  <c r="G1" i="5"/>
  <c r="F2" i="5"/>
  <c r="O13" i="6" l="1"/>
</calcChain>
</file>

<file path=xl/sharedStrings.xml><?xml version="1.0" encoding="utf-8"?>
<sst xmlns="http://schemas.openxmlformats.org/spreadsheetml/2006/main" count="522" uniqueCount="281">
  <si>
    <t>STT</t>
  </si>
  <si>
    <t>Mô tả công việc mời thầu</t>
  </si>
  <si>
    <t>Yêu cầu kỹ thuật/Chỉ dẫn kỹ thuật chính</t>
  </si>
  <si>
    <t>Khối lượng mời thầu</t>
  </si>
  <si>
    <t>Đơn vị tính</t>
  </si>
  <si>
    <t>I</t>
  </si>
  <si>
    <t>Phần vật tư, thiết bị Điện lực cấp</t>
  </si>
  <si>
    <t>Cáp ACX 50/8mm2 (24)KV: (1,02xCd)</t>
  </si>
  <si>
    <t>Điện lực cấp</t>
  </si>
  <si>
    <t>mét</t>
  </si>
  <si>
    <t>Cáp chằng D5/8" mạ kẽm nhúng 13m/bộ: 0,454kg/m</t>
  </si>
  <si>
    <t>Cáp CXV 25mm2</t>
  </si>
  <si>
    <t>Cáp CXV 50mm2</t>
  </si>
  <si>
    <t>21,5</t>
  </si>
  <si>
    <t>Cáp đồng trần M25mm2 (0,224kg/m)</t>
  </si>
  <si>
    <t>kg</t>
  </si>
  <si>
    <t>Chân sứ đỉnh cong dài 870 - 4 ly  sứ 24kV (không bọc chì)</t>
  </si>
  <si>
    <t>cái</t>
  </si>
  <si>
    <t>Chân sứ đỉnh thẳng dài 870 - 4 ly sứ 24kV (không bọc chì)</t>
  </si>
  <si>
    <t>Đà hộp composite 110x80x5-800</t>
  </si>
  <si>
    <t>Đà tháp U160x64x5 - 2200mm (1 cái/ bộ)</t>
  </si>
  <si>
    <t>Dây nhôm A70 (buộc sứ ống chỉ vào AC 70; 1,2m/tao/sứ)</t>
  </si>
  <si>
    <t>Sứ chằng lớn (90N): 01 cái/ bộ</t>
  </si>
  <si>
    <t>Sứ đứng 24KV ĐR540mm (không bọc chì)</t>
  </si>
  <si>
    <t>Sứ ống chỉ</t>
  </si>
  <si>
    <t>Sứ treo polymer 24kV</t>
  </si>
  <si>
    <t>chuỗi</t>
  </si>
  <si>
    <t>Thanh chống composite 10x40x720</t>
  </si>
  <si>
    <t>Trụ BTLT 12m F540 dự ứng lực</t>
  </si>
  <si>
    <t>trụ</t>
  </si>
  <si>
    <t>Uclevis - 3mm</t>
  </si>
  <si>
    <t>bộ</t>
  </si>
  <si>
    <t>II</t>
  </si>
  <si>
    <t>Phần vật tư nhà thầu cấp</t>
  </si>
  <si>
    <t>Bass LI bắt FCO</t>
  </si>
  <si>
    <t>Mô tả kỹ thuật theo chương V - Hàng mới 100%</t>
  </si>
  <si>
    <t>Bass LL bắt FCO &amp; LA</t>
  </si>
  <si>
    <t>Bộ chống chằng hẹp Φ60/50x1500+2BL12x40+BL16x250/80</t>
  </si>
  <si>
    <t>Boulon 14x120+ 2 long đền vuông D16-50x50x3/Zn</t>
  </si>
  <si>
    <t>Boulon 16x250 + 02 long đền vuông D18-50x50x3/Zn</t>
  </si>
  <si>
    <t>Boulon 16x300 + 02 long đền vuông D18-50x50x3/Zn</t>
  </si>
  <si>
    <t>Boulon 16x350+ 2 long đền vuông D18-50x50x3/Zn</t>
  </si>
  <si>
    <t>Boulon D16x300VRS + 02 long đền vuông D18-50x50x3/Zn: (02 cái/ bộ)</t>
  </si>
  <si>
    <t>Boulon D16x50 + 02 long đền vuông D18-50x50x3/Zn: (02 cái/ bộ)</t>
  </si>
  <si>
    <t>Boulon mắt 16x250 + 01 long đền vuông D18-50x50x3/Zn: 01 cái/ bộ</t>
  </si>
  <si>
    <t>Boulon mắt 16x300 + 1 long đền vuông D18-50x50x3/Zn</t>
  </si>
  <si>
    <t>Chụp FCO (Trên + Dưới)</t>
  </si>
  <si>
    <t>Chụp kẹp quai hotline</t>
  </si>
  <si>
    <t>Chụp LA</t>
  </si>
  <si>
    <t>Cọc tiếp địa mạ đồng 16x2400</t>
  </si>
  <si>
    <t>cọc</t>
  </si>
  <si>
    <t>Dây buộc cổ sứ đỡ góc vào dây ACX50mm2</t>
  </si>
  <si>
    <t>Dây buộc cổ sứ đỡ thẳng vào dây ACX50mm2</t>
  </si>
  <si>
    <t>Giáp níu dừng dây bọc trung thế ACX50mm2 + Yếm móng U giáp níu</t>
  </si>
  <si>
    <t>Hotline clamp mạ Sn 2/0</t>
  </si>
  <si>
    <t>Hotline clamp mạ Sn 4/0</t>
  </si>
  <si>
    <t>Kẹp chằng 3 boulon 5/8"/Zn (B46x130): 08 cái/ bộ</t>
  </si>
  <si>
    <t>Kẹp cọc tiếp địa Cu</t>
  </si>
  <si>
    <t>Kẹp dừng dây 3U-4mm (50-70mm2)</t>
  </si>
  <si>
    <t>Kẹp ép WR 279 (70/70, 50, 35)</t>
  </si>
  <si>
    <t>Kẹp ép WR 419 (120/120)</t>
  </si>
  <si>
    <t>Kẹp quai Al-Cu 8 ly (4/0)</t>
  </si>
  <si>
    <t>Máng che dây chằng 0,8x2000: 01 cái/ bộ</t>
  </si>
  <si>
    <t>Móc treo chữ U Ø16: dài 100</t>
  </si>
  <si>
    <t>Neo xòe 8H-135inch2 + đĩa sen (sơn đen)</t>
  </si>
  <si>
    <t>Ốc siết cáp 38mm2</t>
  </si>
  <si>
    <t>Ống co nhiệt cách điện loại Ф 50/25 độ dày &gt;1mm, độ co rút ≥  50% đường kính, chịu nhiệt 120-140°C (mối nối đường dây và cung lèo). 1m/ cái</t>
  </si>
  <si>
    <t>Ống nối dây AC50mm2 (không có lõi thép)</t>
  </si>
  <si>
    <t>ống</t>
  </si>
  <si>
    <t>Ống nối dây AC95mm2 (không có lõi thép)</t>
  </si>
  <si>
    <t>Sơn đen (sơn chữ): 400ml (1bình/15 trụ)</t>
  </si>
  <si>
    <t>bình</t>
  </si>
  <si>
    <t>Sơn trắng (sơn nền):1kg/20 trụ</t>
  </si>
  <si>
    <t>Ty neo Ø22x2400</t>
  </si>
  <si>
    <t>Yếm đỡ dây chằng Ø1/2" mạ kẽm - dày 2mm đỡ dây chằng 5/8: 02 cái / bộ</t>
  </si>
  <si>
    <t>Phần nhân công, máy thi công</t>
  </si>
  <si>
    <t>Đào đất cấp III : 0,226m3/móng M12; 0,25m3/móng neo xuống; 0,25m3/móng neo lệch.</t>
  </si>
  <si>
    <t>Khối lượng chi tiết theo chương V</t>
  </si>
  <si>
    <t>5,5</t>
  </si>
  <si>
    <t>m3</t>
  </si>
  <si>
    <t>Đắp đất k=0,9 : 0,18m3/móng M12; 0,25m3/móng neo xuống; 0,25m3/móng neo lệch.</t>
  </si>
  <si>
    <t>4,7</t>
  </si>
  <si>
    <t>Đóng trực tiếp cọc tiếp địa xuống đất</t>
  </si>
  <si>
    <t>Thay trụ ≤12m : bằng cẩu + thủ công</t>
  </si>
  <si>
    <t>Tháo bộ dây chằng</t>
  </si>
  <si>
    <t>Lắp bộ dây chằng</t>
  </si>
  <si>
    <t>Lắp xà thép U160x64x5 - 2200mm đơn (35,9kg)</t>
  </si>
  <si>
    <t>Tháo sứ đứng 15-22kV</t>
  </si>
  <si>
    <t>Lắp sứ đứng 15-22kV</t>
  </si>
  <si>
    <t>Tháo sứ treo polymer néo đơn</t>
  </si>
  <si>
    <t>Lắp sứ treo polymer néo đơn</t>
  </si>
  <si>
    <t>Tháo kẹp quai</t>
  </si>
  <si>
    <t>Lắp kẹp quai</t>
  </si>
  <si>
    <t>Tháo kẹp dừng dây</t>
  </si>
  <si>
    <t>Lắp kẹp dừng dây</t>
  </si>
  <si>
    <t>Kéo cáp nhôm lõi thép ACX50 thủ công + cơ giới  (&lt;10m)</t>
  </si>
  <si>
    <t>km</t>
  </si>
  <si>
    <t>Kéo cáp nhôm lõi thép AC50 thủ công + cơ giới ( &lt;10m)</t>
  </si>
  <si>
    <t>Tháo cáp nhôm lõi thép AC50 thủ công + cơ giới (lắp lại)</t>
  </si>
  <si>
    <t>Các tiêu chí năng lực tài chính và kinh nghiệm</t>
  </si>
  <si>
    <t>Các yêu cầu cần tuân thủ</t>
  </si>
  <si>
    <t>Tài liệu</t>
  </si>
  <si>
    <t>cần nộp</t>
  </si>
  <si>
    <t>TT</t>
  </si>
  <si>
    <t>Mô tả</t>
  </si>
  <si>
    <t>Yêu cầu</t>
  </si>
  <si>
    <t>Nhà thầu độc lập</t>
  </si>
  <si>
    <t>Nhà thầu liên danh</t>
  </si>
  <si>
    <t>Tổng các thành viên liên danh</t>
  </si>
  <si>
    <t>Từng thành viên liên danh</t>
  </si>
  <si>
    <t>Lịch sử không hoàn thành hợp đồng</t>
  </si>
  <si>
    <t>Phải thỏa mãn yêu cầu này</t>
  </si>
  <si>
    <t>Không áp dụng</t>
  </si>
  <si>
    <t>Mẫu số 12</t>
  </si>
  <si>
    <t>Năng lực tài chính</t>
  </si>
  <si>
    <t>Kết quả hoạt động tài chính</t>
  </si>
  <si>
    <t>Nhà thầu kê khai số liệu tài chính theo báo cáo tài chính từ năm 2016 đến năm 2018 để cung cấp thông tin chứng minh tình hình tài chính lành mạnh của nhà thầu.</t>
  </si>
  <si>
    <t>Giá trị tài sản ròng của nhà thầu trong năm gần nhất phải dương.</t>
  </si>
  <si>
    <t>Mẫu số 13A</t>
  </si>
  <si>
    <t>Doanh thu bình quân hàng năm từ hoạt động xây dựng</t>
  </si>
  <si>
    <t>Mẫu số 13B</t>
  </si>
  <si>
    <t>Yêu cầu về nguồn lực tài chính cho gói thầu</t>
  </si>
  <si>
    <t>Các Mẫu số 14, 15</t>
  </si>
  <si>
    <t>Kinh nghiệm thực hiện hợp đồng xây lắp tương tự</t>
  </si>
  <si>
    <t>Số lượng tối thiểu các hợp đồng tương tự theo mô tả dưới đây mà nhà thầu đã hoàn thành toàn bộ hoặc hoàn thành phần lớn với tư cách là nhà thầu chính (độc lập hoặc thành viên liên danh) hoặc nhà thầu phụ (chỉ tính giá trị phần việc do nhà thầu phụ thực hiện) trong vòng 3 năm trở lại đây (tính đến thời điểm đóng thầu):</t>
  </si>
  <si>
    <t>ii) số lượng hợp đồng ít hơn hoặc nhiều hơn 3, trong đó có ít nhất 01 hợp đồng có giá trị tối thiểu là 309 triệu VNĐ và tổng giá trị tất cả các hợp đồng ≥ 927 triệu VNĐ.</t>
  </si>
  <si>
    <t>(*) Các hợp đồng tương tự phải có các tài liệu sau:</t>
  </si>
  <si>
    <t>- Biên bản nghiệm thu; Biên bản thanh lý hợp đồng (bản chính hoặc có chứng thực trong vòng 06 tháng).</t>
  </si>
  <si>
    <t>- Bản chụp hóa đơn tài chính kèm theo khai báo với cơ quan thuế cho các hóa đơn của hợp đồng tương tự nêu trên; giấy báo của ngân hàng liên quan đến thanh toán hợp đồng (có sao y của Nhà thầu).</t>
  </si>
  <si>
    <t xml:space="preserve">Phải thỏa mãn yêu cầu này </t>
  </si>
  <si>
    <t>Phải thỏa mãn yêu cầu (tương ứng với phần công việc đảm nhận)</t>
  </si>
  <si>
    <t>Mẫu số 11A, 10B</t>
  </si>
  <si>
    <t>Từ ngày 01 tháng 01 năm 2016 đến thời điểm đóng thầu, nhà thầu không có hợp đồng không hoàn thành.</t>
  </si>
  <si>
    <t>VND, trong vòng 3 năm trở lại đây.</t>
  </si>
  <si>
    <t xml:space="preserve">Doanh thu xây dựng hàng năm được tính bằng tổng các khoản thanh toán cho các hợp đồng xây lắp mà nhà thầu nhận được trong năm đó. </t>
  </si>
  <si>
    <t xml:space="preserve">(i)   số lượng hợp đồng là 3 hợp đồng, mỗi hợp đồng có giá trị tối thiểu là </t>
  </si>
  <si>
    <t>Doanh thu bình quân hàng năm tối thiểu là 662000000</t>
  </si>
  <si>
    <t xml:space="preserve"> VNĐ (3 x 309 triệu VNĐ = 927 triệu VNĐ) hoặc 329.000.000</t>
  </si>
  <si>
    <t>Nhà thầu phải chứng minh có các tài sản có khả năng thanh khoản cao hoặc có khả năng tiếp cận với tài sản có khả năng thanh khoản cao sẵn có, các khoản tín dụng hoặc các nguồn tài chính khác (không kể các khoản tạm ứng thanh toán theo hợp đồng) để đáp ứng yêu về cầu nguồn lực tài chính thực hiện gói thầu với giá trị là 132.000.000 VND.</t>
  </si>
  <si>
    <t>Vị trí công việc</t>
  </si>
  <si>
    <t>Tổng số năm kinh nghiệm</t>
  </si>
  <si>
    <t>(tối thiểu ... năm)</t>
  </si>
  <si>
    <t>Kinh nghiệm trong các công việc tương tự</t>
  </si>
  <si>
    <t>Giám sát công trình: 1 người</t>
  </si>
  <si>
    <t>- Là kỹ sư điện</t>
  </si>
  <si>
    <t>- Cung cấp biên bản nghiệm thu hoặc giấy xác nhận của chủ đầu tư để chứng minh kinh nghiệm tối thiểu 2 năm</t>
  </si>
  <si>
    <t>- Hồ sơ kèm theo bằng cấp, chứng chỉ hành nghề giám sát, chứng nhận đào tạo an toàn lao động (các giấy tờ có chứng thực của cơ quan pháp luật trong vòng 6 tháng hoặc file scan bản chính)</t>
  </si>
  <si>
    <t>2</t>
  </si>
  <si>
    <t>Chỉ huy trưởng công trình: 1 người</t>
  </si>
  <si>
    <t>- Có chứng chỉ hành nghề giám sát thi công xây dựng hoặc chứng chỉ hành nghề an toàn lao động hạng III</t>
  </si>
  <si>
    <t>- Cung cấp biên bản nghiệm thu hoặc giấy xác nhận của chủ đầu tư để chứng minh kinh nghiệm tối thiểu 2 năm và đã trực tiếp tham gia 1 công trình cấp III hoặc 2 công trình cấp IV</t>
  </si>
  <si>
    <t>- Hồ sơ kèm theo bằng cấp, chứng chỉ hành nghề, chứng nhận đào tạo an toàn lao động (các giấy tờ có chứng thực của cơ quan pháp luật trong vòng 6 tháng hoặc file scan bản chính)</t>
  </si>
  <si>
    <t>10 công nhân thi công: có 1 năm công tác.</t>
  </si>
  <si>
    <t>Tất cả đội ngũ thi công phải có bằng nghề, có giấy chứng nhận đã qua đào tạo an toàn lao động (các giấy tờ phải có chứng thực của cơ quan pháp luật trong vòng 6 tháng tính đến thời điểm đóng thầu hoặc file scan bản chính).</t>
  </si>
  <si>
    <t>Stt</t>
  </si>
  <si>
    <t>Nội dung yêu cầu</t>
  </si>
  <si>
    <t>Mức độ đáp ứng</t>
  </si>
  <si>
    <t>Tính hợp lý và khả thi của các giải pháp kỹ thuật, biện pháp tổ chức thi công phù hợp với đề xuất về tiến độ thi công</t>
  </si>
  <si>
    <t>- Giải pháp thi công trồng trụ.</t>
  </si>
  <si>
    <t xml:space="preserve">Có giải pháp thuyết minh </t>
  </si>
  <si>
    <t>Đạt</t>
  </si>
  <si>
    <t xml:space="preserve">Không có thuyết minh giải pháp </t>
  </si>
  <si>
    <t>Không đạt</t>
  </si>
  <si>
    <t>- Giải pháp lắp đặt phụ kiện.</t>
  </si>
  <si>
    <t>Không có giải pháp</t>
  </si>
  <si>
    <t>- Giải pháp thi công kéo dây</t>
  </si>
  <si>
    <t>- Giải pháp đấu nối</t>
  </si>
  <si>
    <t>- Nêu giải pháp, thuyết minh thời gian cắt điện để thực hiện toàn bộ gói thầu. Cắt điện ≤ 1 lần cắt điện cho 01 nhánh rẽ trung thế.</t>
  </si>
  <si>
    <t>Có giải pháp thuyết minh số lần cắt điện thực hiện gói thầu. Cắt điện ≤ 1 lần cắt điện cho 01 nhánh rẽ trung thế.</t>
  </si>
  <si>
    <t>Không có giải pháp hoặc có giải pháp nhưng số lần cắt điện &gt; 1 lần cắt điện cho 01 nhánh rẽ trung thế.</t>
  </si>
  <si>
    <t>- Có sơ đồ tổ chức bộ máy quản lý nhân sự trên công trường và thuyết minh sơ đồ, ghi rõ trách nhiệm của từng người</t>
  </si>
  <si>
    <t>Có sơ đồ, ghi rõ trách nhiệm của từng người, đặc biệt là các vị trí Chỉ huy trưởng công trường và cán bộ kỹ thuật</t>
  </si>
  <si>
    <t>Không có sơ đồ, hoặc sơ đồ không thể hiện rõ trách nhiệm của từng cán bộ chủ chốt</t>
  </si>
  <si>
    <t>Kết luận</t>
  </si>
  <si>
    <t xml:space="preserve">Cả 6 tiêu chuẩn trên được xác định là đạt </t>
  </si>
  <si>
    <t>Có 1 tiêu chuẩn chi tiết trở lên được xác định là không đạt.</t>
  </si>
  <si>
    <t>Bảo đảm điều kiện vệ sinh môi trường và các điều kiện khác như phòng cháy, chữa cháy, an toàn lao động.</t>
  </si>
  <si>
    <t>- Giải pháp chống ô nhiễm môi trường trong quá trình thi công, vận chuyển vật tư và vật liệu, chống ngập úng các khu lân cận, chống ồn.</t>
  </si>
  <si>
    <t>Có giải pháp khả thi</t>
  </si>
  <si>
    <t>Không có giải pháp khả thi</t>
  </si>
  <si>
    <t>- An toàn lao động</t>
  </si>
  <si>
    <t>Có biện pháp bảo đảm an toàn lao động rõ ràng</t>
  </si>
  <si>
    <t>Không có biện pháp bảo đảm an toàn lao động</t>
  </si>
  <si>
    <t>- Giải pháp phòng cháy nổ, chữa cháy</t>
  </si>
  <si>
    <t xml:space="preserve">Cả 3 tiêu chuẩn trên được xác định là đạt </t>
  </si>
  <si>
    <t>Biện pháp bảo đảm chất lượng</t>
  </si>
  <si>
    <t>Có thuyết minh hợp lý về biện pháp bảo đảm chất lượng, gồm những nội dung như sơ đồ bố trí tổ chức giám sát, kiểm tra các khâu thi công, thực hiện các thí nghiệm phục vụ thi công, ghi nhật ký thi công, ...</t>
  </si>
  <si>
    <t>Không có thuyết minh hoặc thuyết minh không đầy đủ, không đạt yêu cầu đối với các nội dung nêu trên</t>
  </si>
  <si>
    <t>Có biện pháp bảo đảm chất lượng hợp lý, khả thi phù hợp với đề xuất về biện pháp tổ chức thi công.</t>
  </si>
  <si>
    <t>Không có biện pháp bảo đảm chất lượng hoặc có biện pháp bảo đảm chất lượng nhưng không hợp lý, không khả thi, không phù hợp với đề xuất về tiến độ thi công.</t>
  </si>
  <si>
    <t xml:space="preserve">Cả 2 tiêu chuẩn trên được xác định là đạt </t>
  </si>
  <si>
    <t>Tiến độ thi công</t>
  </si>
  <si>
    <t>Ngắn hơn hoặc bằng số ngày quy định (&lt;=60 ngày)</t>
  </si>
  <si>
    <t>Dài hơn số ngày quy định</t>
  </si>
  <si>
    <t>Có Biểu tiến độ thi công hợp lý, khả thi và phù hợp với đề xuất kỹ thuật và đáp ứng yêu cầu của HSMT.</t>
  </si>
  <si>
    <t>Không có Biểu tiến độ thi công hoặc có Biểu tiến độ thi công nhưng không hợp lý, không khả thi, không phù hợp với đề xuất kỹ thuật.</t>
  </si>
  <si>
    <t>Cả 2 tiêu chuẩn chi tiết đều được xác định là đạt.</t>
  </si>
  <si>
    <t>Mức độ đáp ứng về vật tư, thiết bị</t>
  </si>
  <si>
    <t>Có thuyết minh đầy đủ về đặc tính, thông số kỹ thuật của tất cả vật tư B cấp; có biên bản thử nghiệm điển hình của vật tư để chứng minh thông số vật tư theo yêu cầu trong mục thử nghiệm vật tư tại chương V.</t>
  </si>
  <si>
    <t>Có thuyết minh về đặc tính, thông số kỹ thuật của tất cả vật tư B cấp; biên bản thử nghiệm điển hình… nhưng chưa đầy đủ (phải đạt trên 70% số lượng biên bản thử nghiệm yêu cầu)</t>
  </si>
  <si>
    <t>Chấp nhận được</t>
  </si>
  <si>
    <t xml:space="preserve">Không có thuyết minh về đặc tính, thông số kỹ thuật của tất cả vật tư B cấp, biên bản thử nghiệm điển hình; hoặc có nhưng chưa đầy đủ (đạt nhỏ hơn 70% số lượng biên bản thử nghiệm yêu cầu); </t>
  </si>
  <si>
    <t>Tiêu chuẩn trên được xác định là đạt, hoặc chấp nhận được.</t>
  </si>
  <si>
    <t>Tiêu chuẩn trên được xác định là không đạt</t>
  </si>
  <si>
    <t>Bảo hành</t>
  </si>
  <si>
    <t>Thời gian bảo hành 12 tháng.</t>
  </si>
  <si>
    <t>Có đề xuất thời gian bảo hành lớn hơn hoặc bằng 12 tháng.</t>
  </si>
  <si>
    <t>Có đề xuất thời gian bảo hành nhỏ hơn 12 tháng.</t>
  </si>
  <si>
    <t>Tiêu chuẩn trên được xác định là đạt</t>
  </si>
  <si>
    <t>Uy tín của nhà thầu</t>
  </si>
  <si>
    <t>Uy tín của nhà thầu thông qua việc thực hiện các hợp đồng tương tự trước đó trong vòng 3 năm (2016; 2017; 2018;) trở lại đây</t>
  </si>
  <si>
    <t>Không có hợp đồng tương tự chậm tiến độ hoặc bỏ dở do lỗi của nhà thầu.</t>
  </si>
  <si>
    <t>Có một hợp đồng tương tự chậm tiến độ hoặc bỏ dở do lỗi của nhà thầu nhưng lại có một hợp đồng tương tự khác được giải thưởng về chất lượng công trình xây dựng.</t>
  </si>
  <si>
    <t>Có hợp đồng tương tự chậm tiến độ hoặc bỏ dở do lỗi của nhà thầu và không có hợp đồng tương tự nào được giải thưởng về chất lượng công trình xây dựng.</t>
  </si>
  <si>
    <t>Tiêu chuẩn trên được xác định là đạt hoặc chấp nhận được</t>
  </si>
  <si>
    <t>Nội dung thực hiện</t>
  </si>
  <si>
    <t xml:space="preserve">Bàn giao tuyến </t>
  </si>
  <si>
    <t>02 ngày</t>
  </si>
  <si>
    <t>Lãnh vật tư A cấp; mua sắm vật tư, phụ kiên B cấp</t>
  </si>
  <si>
    <t>20 ngày</t>
  </si>
  <si>
    <t xml:space="preserve">Khảo sát cắt điện, xác nhận vật tư thu hồi trước tháo gỡ </t>
  </si>
  <si>
    <t>03 ngày</t>
  </si>
  <si>
    <t>Đào lỗ trụ, lỗ neo, đóng cọc tiếp địa, …</t>
  </si>
  <si>
    <t>30 ngày</t>
  </si>
  <si>
    <t>Chờ cắt điện thi công</t>
  </si>
  <si>
    <t>31 ngày</t>
  </si>
  <si>
    <t>Lập hồ sơ hoàn công, tổ chức nghiệm thu</t>
  </si>
  <si>
    <t>14 ngày</t>
  </si>
  <si>
    <t>Thời gian thi công 60 ngày</t>
  </si>
  <si>
    <t>471/22/397</t>
  </si>
  <si>
    <t>Tuyến 471 Xuân Mỹ</t>
  </si>
  <si>
    <t>471/22/397/211</t>
  </si>
  <si>
    <t>471/22/397/225</t>
  </si>
  <si>
    <t>Trạm xá Xuân Tây 5</t>
  </si>
  <si>
    <t>Trạm xá Xuân Tây 7</t>
  </si>
  <si>
    <t>471/22/500/98</t>
  </si>
  <si>
    <t>471/22/500/86</t>
  </si>
  <si>
    <t>Lâm San 343</t>
  </si>
  <si>
    <t xml:space="preserve">Nhánh rẽ </t>
  </si>
  <si>
    <t>Lâm San 338</t>
  </si>
  <si>
    <t>Lâm San 13</t>
  </si>
  <si>
    <t xml:space="preserve">Lò Than 4 </t>
  </si>
  <si>
    <t>Lò Than 5</t>
  </si>
  <si>
    <t>Lò Than 6</t>
  </si>
  <si>
    <t>Lò Than 7</t>
  </si>
  <si>
    <t>LBS khí nhánh rẽ Lò Than</t>
  </si>
  <si>
    <t>Nhánh rẽ Lâm San</t>
  </si>
  <si>
    <t>477/22/314/98/032</t>
  </si>
  <si>
    <t>477/22/314/98/031/001</t>
  </si>
  <si>
    <t>477/22/314/98/026/001</t>
  </si>
  <si>
    <t>477/22/314/98/015A/001</t>
  </si>
  <si>
    <t>Lò Than 8, 9</t>
  </si>
  <si>
    <t>477/22/314/98/008A/001</t>
  </si>
  <si>
    <t>Tân Bình 7</t>
  </si>
  <si>
    <t>477/22/314/107/006A/001</t>
  </si>
  <si>
    <t>Nhánh rẽ Tân Bình</t>
  </si>
  <si>
    <t>Tên tuyến/TBA</t>
  </si>
  <si>
    <t>Số lần cắt điện thi công</t>
  </si>
  <si>
    <t>Ghi chú</t>
  </si>
  <si>
    <t>Trụ TT</t>
  </si>
  <si>
    <t>Trụ HT</t>
  </si>
  <si>
    <t>TBA</t>
  </si>
  <si>
    <t>471/22/397/205</t>
  </si>
  <si>
    <t xml:space="preserve">Thiết bị </t>
  </si>
  <si>
    <t>3xFCO Nhánh rẽ Xuân Tây 4,5</t>
  </si>
  <si>
    <t>3xFCO Nhánh rẽ Tân Bình</t>
  </si>
  <si>
    <t>Nhánh rẽ trạm xá Xuân Tây 4,5</t>
  </si>
  <si>
    <t>Đăng ký cắt điện phân đoạn LBS khí  Lâm San 2</t>
  </si>
  <si>
    <t>Đăng ký cắt điện LBS khí nhánh rẽ trạm xá Xuân Tây</t>
  </si>
  <si>
    <t xml:space="preserve">Khối lượng </t>
  </si>
  <si>
    <t>Đăng ký cắt điện 3xFCO Nhánh rẽ Tân Bình</t>
  </si>
  <si>
    <t>Đăng ký cắt điện 3xFCO Nhánh rẽ Xuân Tây 4,5</t>
  </si>
  <si>
    <t>Cắt điện thi công tháo gỡ thu hồi vật tư phụ kiện đường dây trung thế; lắp đặt phụ kiện đường dây trung thế; kéo rãi căng dây trung thế và đấu nối hoàn chỉnh</t>
  </si>
  <si>
    <t>Ngày</t>
  </si>
  <si>
    <r>
      <t>1.</t>
    </r>
    <r>
      <rPr>
        <sz val="7"/>
        <color rgb="FF000000"/>
        <rFont val="Times New Roman"/>
        <family val="1"/>
      </rPr>
      <t xml:space="preserve">     </t>
    </r>
    <r>
      <rPr>
        <sz val="13"/>
        <color rgb="FF000000"/>
        <rFont val="Times New Roman"/>
        <family val="1"/>
      </rPr>
      <t> </t>
    </r>
  </si>
  <si>
    <r>
      <t>2.</t>
    </r>
    <r>
      <rPr>
        <sz val="7"/>
        <color rgb="FF000000"/>
        <rFont val="Times New Roman"/>
        <family val="1"/>
      </rPr>
      <t xml:space="preserve">     </t>
    </r>
    <r>
      <rPr>
        <sz val="13"/>
        <color rgb="FF000000"/>
        <rFont val="Times New Roman"/>
        <family val="1"/>
      </rPr>
      <t> </t>
    </r>
  </si>
  <si>
    <r>
      <t>3.</t>
    </r>
    <r>
      <rPr>
        <sz val="7"/>
        <color rgb="FF000000"/>
        <rFont val="Times New Roman"/>
        <family val="1"/>
      </rPr>
      <t xml:space="preserve">     </t>
    </r>
    <r>
      <rPr>
        <sz val="13"/>
        <color rgb="FF000000"/>
        <rFont val="Times New Roman"/>
        <family val="1"/>
      </rPr>
      <t> </t>
    </r>
  </si>
  <si>
    <r>
      <t>4.</t>
    </r>
    <r>
      <rPr>
        <sz val="7"/>
        <color rgb="FF000000"/>
        <rFont val="Times New Roman"/>
        <family val="1"/>
      </rPr>
      <t xml:space="preserve">     </t>
    </r>
    <r>
      <rPr>
        <sz val="13"/>
        <color rgb="FF000000"/>
        <rFont val="Times New Roman"/>
        <family val="1"/>
      </rPr>
      <t> </t>
    </r>
  </si>
  <si>
    <r>
      <t>5.</t>
    </r>
    <r>
      <rPr>
        <sz val="7"/>
        <color rgb="FF000000"/>
        <rFont val="Times New Roman"/>
        <family val="1"/>
      </rPr>
      <t xml:space="preserve">     </t>
    </r>
    <r>
      <rPr>
        <sz val="13"/>
        <color rgb="FF000000"/>
        <rFont val="Times New Roman"/>
        <family val="1"/>
      </rPr>
      <t> </t>
    </r>
  </si>
  <si>
    <r>
      <t>6.</t>
    </r>
    <r>
      <rPr>
        <sz val="7"/>
        <color rgb="FF000000"/>
        <rFont val="Times New Roman"/>
        <family val="1"/>
      </rPr>
      <t xml:space="preserve">     </t>
    </r>
    <r>
      <rPr>
        <sz val="13"/>
        <color rgb="FF000000"/>
        <rFont val="Times New Roman"/>
        <family val="1"/>
      </rPr>
      <t> </t>
    </r>
  </si>
  <si>
    <r>
      <t>7.</t>
    </r>
    <r>
      <rPr>
        <sz val="7"/>
        <color rgb="FF000000"/>
        <rFont val="Times New Roman"/>
        <family val="1"/>
      </rPr>
      <t xml:space="preserve">     </t>
    </r>
    <r>
      <rPr>
        <sz val="13"/>
        <color rgb="FF000000"/>
        <rFont val="Times New Roman"/>
        <family val="1"/>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</si>
</sst>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9" formatCode="_(* #,##0_);_(* \(#,##0\);_(* &quot;-&quot;??_);_(@_)"/>
  </numFmts>
  <fonts count="14" x14ac:knownFonts="1">
    <font>
      <sz val="11"/>
      <color theme="1"/>
      <name val="Calibri"/>
      <family val="2"/>
      <scheme val="minor"/>
    </font>
    <font>
      <sz val="10"/>
      <color theme="1"/>
      <name val="Calibri"/>
      <family val="2"/>
      <scheme val="minor"/>
    </font>
    <font>
      <sz val="12"/>
      <color theme="1"/>
      <name val="Times New Roman"/>
      <family val="1"/>
    </font>
    <font>
      <b/>
      <sz val="12"/>
      <color theme="1"/>
      <name val="Times New Roman"/>
      <family val="1"/>
    </font>
    <font>
      <b/>
      <sz val="12"/>
      <color rgb="FF000000"/>
      <name val="Times New Roman"/>
      <family val="1"/>
    </font>
    <font>
      <b/>
      <sz val="12"/>
      <color rgb="FFFF0000"/>
      <name val="Times New Roman"/>
      <family val="1"/>
    </font>
    <font>
      <sz val="12"/>
      <color rgb="FFFF0000"/>
      <name val="Times New Roman"/>
      <family val="1"/>
    </font>
    <font>
      <sz val="11"/>
      <color theme="1"/>
      <name val="Calibri"/>
      <family val="2"/>
      <scheme val="minor"/>
    </font>
    <font>
      <sz val="12"/>
      <color rgb="FF000000"/>
      <name val="Times New Roman"/>
      <family val="1"/>
    </font>
    <font>
      <sz val="8"/>
      <name val="Calibri"/>
      <family val="2"/>
      <scheme val="minor"/>
    </font>
    <font>
      <b/>
      <sz val="13"/>
      <color rgb="FF000000"/>
      <name val="Times New Roman"/>
      <family val="1"/>
    </font>
    <font>
      <sz val="13"/>
      <color theme="1"/>
      <name val="Times New Roman"/>
      <family val="1"/>
    </font>
    <font>
      <sz val="13"/>
      <color rgb="FF000000"/>
      <name val="Times New Roman"/>
      <family val="1"/>
    </font>
    <font>
      <sz val="7"/>
      <color rgb="FF000000"/>
      <name val="Times New Roman"/>
      <family val="1"/>
    </font>
  </fonts>
  <fills count="3">
    <fill>
      <patternFill patternType="none"/>
    </fill>
    <fill>
      <patternFill patternType="gray125"/>
    </fill>
    <fill>
      <patternFill patternType="solid">
        <fgColor rgb="FFFFFFFF"/>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7" fillId="0" borderId="0" applyFont="0" applyFill="0" applyBorder="0" applyAlignment="0" applyProtection="0"/>
  </cellStyleXfs>
  <cellXfs count="42">
    <xf numFmtId="0" fontId="0" fillId="0" borderId="0" xfId="0"/>
    <xf numFmtId="0" fontId="4" fillId="2" borderId="2" xfId="0" applyFont="1" applyFill="1" applyBorder="1" applyAlignment="1">
      <alignment horizontal="center" vertical="center" wrapText="1"/>
    </xf>
    <xf numFmtId="0" fontId="4" fillId="2" borderId="4" xfId="0" applyFont="1" applyFill="1" applyBorder="1" applyAlignment="1">
      <alignment horizontal="left" vertical="center"/>
    </xf>
    <xf numFmtId="0" fontId="2" fillId="0" borderId="4" xfId="0" applyFont="1" applyBorder="1" applyAlignment="1">
      <alignment horizontal="left" vertical="center"/>
    </xf>
    <xf numFmtId="0" fontId="2" fillId="0" borderId="4" xfId="0" applyFont="1" applyBorder="1" applyAlignment="1">
      <alignment horizontal="center" vertical="center"/>
    </xf>
    <xf numFmtId="0" fontId="5" fillId="0" borderId="4" xfId="0" applyFont="1" applyBorder="1" applyAlignment="1">
      <alignment horizontal="left" vertical="center"/>
    </xf>
    <xf numFmtId="0" fontId="6" fillId="0" borderId="4" xfId="0" applyFont="1" applyBorder="1" applyAlignment="1">
      <alignment horizontal="center" vertical="center"/>
    </xf>
    <xf numFmtId="0" fontId="3" fillId="0" borderId="4" xfId="0" applyFont="1" applyBorder="1" applyAlignment="1">
      <alignment horizontal="left" vertical="center"/>
    </xf>
    <xf numFmtId="0" fontId="2" fillId="2" borderId="4" xfId="0" applyFont="1" applyFill="1" applyBorder="1" applyAlignment="1">
      <alignment horizontal="center" vertical="center"/>
    </xf>
    <xf numFmtId="0" fontId="4" fillId="2" borderId="3" xfId="0" applyFont="1" applyFill="1" applyBorder="1" applyAlignment="1">
      <alignment horizontal="left" vertical="center"/>
    </xf>
    <xf numFmtId="0" fontId="2" fillId="2" borderId="4" xfId="0" applyFont="1" applyFill="1" applyBorder="1" applyAlignment="1">
      <alignment horizontal="left" vertical="center"/>
    </xf>
    <xf numFmtId="0" fontId="2" fillId="0" borderId="3" xfId="0" applyFont="1" applyBorder="1" applyAlignment="1">
      <alignment horizontal="left" vertical="center"/>
    </xf>
    <xf numFmtId="0" fontId="3" fillId="0" borderId="3" xfId="0" applyFont="1" applyBorder="1" applyAlignment="1">
      <alignment horizontal="left" vertical="center"/>
    </xf>
    <xf numFmtId="0" fontId="0" fillId="0" borderId="0" xfId="0" applyAlignment="1">
      <alignment horizontal="center"/>
    </xf>
    <xf numFmtId="0" fontId="3" fillId="2" borderId="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0" fillId="0" borderId="0" xfId="0" applyAlignment="1">
      <alignment wrapText="1"/>
    </xf>
    <xf numFmtId="0" fontId="1" fillId="2" borderId="4" xfId="0" applyFont="1" applyFill="1" applyBorder="1" applyAlignment="1">
      <alignment horizontal="right" vertical="center"/>
    </xf>
    <xf numFmtId="0" fontId="2" fillId="0" borderId="4" xfId="0" applyFont="1" applyBorder="1" applyAlignment="1">
      <alignment horizontal="right" vertical="center"/>
    </xf>
    <xf numFmtId="0" fontId="6" fillId="0" borderId="4" xfId="0" applyFont="1" applyBorder="1" applyAlignment="1">
      <alignment horizontal="right" vertical="center"/>
    </xf>
    <xf numFmtId="3" fontId="2" fillId="0" borderId="4" xfId="0" applyNumberFormat="1" applyFont="1" applyBorder="1" applyAlignment="1">
      <alignment horizontal="right" vertical="center"/>
    </xf>
    <xf numFmtId="0" fontId="0" fillId="0" borderId="0" xfId="0" applyAlignment="1">
      <alignment horizontal="right"/>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4" xfId="0" applyFont="1" applyBorder="1" applyAlignment="1">
      <alignment horizontal="left" vertical="center"/>
    </xf>
    <xf numFmtId="169" fontId="0" fillId="0" borderId="0" xfId="0" applyNumberFormat="1"/>
    <xf numFmtId="0" fontId="10" fillId="0" borderId="5" xfId="0" applyFont="1" applyBorder="1" applyAlignment="1">
      <alignment horizontal="center" vertical="center" wrapText="1"/>
    </xf>
    <xf numFmtId="0" fontId="11" fillId="0" borderId="5" xfId="0" applyFont="1" applyBorder="1" applyAlignment="1">
      <alignment horizontal="center" vertical="center"/>
    </xf>
    <xf numFmtId="0" fontId="11" fillId="0" borderId="5" xfId="0" applyFont="1" applyBorder="1" applyAlignment="1">
      <alignment vertical="center"/>
    </xf>
    <xf numFmtId="169" fontId="11" fillId="0" borderId="5" xfId="1" applyNumberFormat="1" applyFont="1" applyBorder="1" applyAlignment="1">
      <alignment vertical="center"/>
    </xf>
    <xf numFmtId="0" fontId="11" fillId="0" borderId="5" xfId="0" applyFont="1" applyBorder="1" applyAlignment="1">
      <alignment horizontal="center" vertical="center"/>
    </xf>
    <xf numFmtId="0" fontId="11" fillId="0" borderId="5" xfId="0" applyFont="1" applyBorder="1" applyAlignment="1">
      <alignment horizontal="center" vertical="center" wrapText="1"/>
    </xf>
    <xf numFmtId="0" fontId="11" fillId="0" borderId="5" xfId="0" applyFont="1" applyBorder="1" applyAlignment="1">
      <alignment vertical="center" wrapText="1"/>
    </xf>
    <xf numFmtId="0" fontId="8" fillId="0" borderId="4" xfId="0" applyFont="1" applyBorder="1" applyAlignment="1">
      <alignment horizontal="left" vertical="center" wrapText="1"/>
    </xf>
    <xf numFmtId="0" fontId="2" fillId="0" borderId="4" xfId="0" applyFont="1" applyBorder="1" applyAlignment="1">
      <alignment horizontal="left" vertical="center" wrapText="1"/>
    </xf>
    <xf numFmtId="0" fontId="10" fillId="0" borderId="5" xfId="0" applyFont="1" applyBorder="1" applyAlignment="1">
      <alignment horizontal="center" vertical="center" wrapText="1"/>
    </xf>
    <xf numFmtId="17" fontId="10" fillId="0" borderId="5" xfId="0" quotePrefix="1" applyNumberFormat="1" applyFont="1" applyBorder="1" applyAlignment="1">
      <alignment horizontal="center" vertical="center" wrapText="1"/>
    </xf>
    <xf numFmtId="0" fontId="12" fillId="0" borderId="5" xfId="0" applyFont="1" applyBorder="1" applyAlignment="1">
      <alignment horizontal="center" vertical="center" wrapText="1"/>
    </xf>
    <xf numFmtId="0" fontId="12" fillId="0" borderId="5" xfId="0" applyFont="1" applyBorder="1" applyAlignment="1">
      <alignment horizontal="justify" vertical="center"/>
    </xf>
    <xf numFmtId="0" fontId="12" fillId="0" borderId="5" xfId="0" applyFont="1" applyBorder="1" applyAlignment="1">
      <alignmen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401955</xdr:colOff>
      <xdr:row>38</xdr:row>
      <xdr:rowOff>69215</xdr:rowOff>
    </xdr:from>
    <xdr:to>
      <xdr:col>7</xdr:col>
      <xdr:colOff>60960</xdr:colOff>
      <xdr:row>38</xdr:row>
      <xdr:rowOff>69215</xdr:rowOff>
    </xdr:to>
    <xdr:cxnSp macro="">
      <xdr:nvCxnSpPr>
        <xdr:cNvPr id="6" name="Straight Arrow Connector 5">
          <a:extLst>
            <a:ext uri="{FF2B5EF4-FFF2-40B4-BE49-F238E27FC236}">
              <a16:creationId xmlns:a16="http://schemas.microsoft.com/office/drawing/2014/main" id="{727E1AA4-AF57-4E35-93FE-6F756B4FBE6F}"/>
            </a:ext>
          </a:extLst>
        </xdr:cNvPr>
        <xdr:cNvCxnSpPr/>
      </xdr:nvCxnSpPr>
      <xdr:spPr>
        <a:xfrm>
          <a:off x="4288155" y="6279515"/>
          <a:ext cx="87820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3465</xdr:colOff>
      <xdr:row>4</xdr:row>
      <xdr:rowOff>139947</xdr:rowOff>
    </xdr:from>
    <xdr:to>
      <xdr:col>12</xdr:col>
      <xdr:colOff>17229</xdr:colOff>
      <xdr:row>9</xdr:row>
      <xdr:rowOff>1493520</xdr:rowOff>
    </xdr:to>
    <xdr:grpSp>
      <xdr:nvGrpSpPr>
        <xdr:cNvPr id="17" name="Group 16">
          <a:extLst>
            <a:ext uri="{FF2B5EF4-FFF2-40B4-BE49-F238E27FC236}">
              <a16:creationId xmlns:a16="http://schemas.microsoft.com/office/drawing/2014/main" id="{7C14F652-9BC4-4727-8C80-6F2C17A67002}"/>
            </a:ext>
          </a:extLst>
        </xdr:cNvPr>
        <xdr:cNvGrpSpPr/>
      </xdr:nvGrpSpPr>
      <xdr:grpSpPr>
        <a:xfrm>
          <a:off x="4430685" y="970527"/>
          <a:ext cx="3671364" cy="3487173"/>
          <a:chOff x="4052004" y="931103"/>
          <a:chExt cx="3671364" cy="2551858"/>
        </a:xfrm>
      </xdr:grpSpPr>
      <xdr:cxnSp macro="">
        <xdr:nvCxnSpPr>
          <xdr:cNvPr id="2" name="Straight Arrow Connector 1">
            <a:extLst>
              <a:ext uri="{FF2B5EF4-FFF2-40B4-BE49-F238E27FC236}">
                <a16:creationId xmlns:a16="http://schemas.microsoft.com/office/drawing/2014/main" id="{AD509D42-FA57-465C-A163-964E8603928B}"/>
              </a:ext>
            </a:extLst>
          </xdr:cNvPr>
          <xdr:cNvCxnSpPr>
            <a:cxnSpLocks noChangeAspect="1"/>
          </xdr:cNvCxnSpPr>
        </xdr:nvCxnSpPr>
        <xdr:spPr>
          <a:xfrm>
            <a:off x="4052004" y="931103"/>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 name="Straight Arrow Connector 2">
            <a:extLst>
              <a:ext uri="{FF2B5EF4-FFF2-40B4-BE49-F238E27FC236}">
                <a16:creationId xmlns:a16="http://schemas.microsoft.com/office/drawing/2014/main" id="{90017E5D-2C8A-4E4F-B8DB-2D0786E7A9B9}"/>
              </a:ext>
            </a:extLst>
          </xdr:cNvPr>
          <xdr:cNvCxnSpPr>
            <a:cxnSpLocks noChangeAspect="1"/>
          </xdr:cNvCxnSpPr>
        </xdr:nvCxnSpPr>
        <xdr:spPr>
          <a:xfrm>
            <a:off x="5165753" y="1778649"/>
            <a:ext cx="121782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 name="Straight Arrow Connector 3">
            <a:extLst>
              <a:ext uri="{FF2B5EF4-FFF2-40B4-BE49-F238E27FC236}">
                <a16:creationId xmlns:a16="http://schemas.microsoft.com/office/drawing/2014/main" id="{F60CDBA1-798F-443A-8977-A0B81730EE6D}"/>
              </a:ext>
            </a:extLst>
          </xdr:cNvPr>
          <xdr:cNvCxnSpPr>
            <a:cxnSpLocks noChangeAspect="1"/>
          </xdr:cNvCxnSpPr>
        </xdr:nvCxnSpPr>
        <xdr:spPr>
          <a:xfrm>
            <a:off x="6381613" y="2016410"/>
            <a:ext cx="618517"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 name="Straight Arrow Connector 4">
            <a:extLst>
              <a:ext uri="{FF2B5EF4-FFF2-40B4-BE49-F238E27FC236}">
                <a16:creationId xmlns:a16="http://schemas.microsoft.com/office/drawing/2014/main" id="{80B9D8B9-C85B-4D9B-BD49-D33DD8EE9C2E}"/>
              </a:ext>
            </a:extLst>
          </xdr:cNvPr>
          <xdr:cNvCxnSpPr>
            <a:cxnSpLocks noChangeAspect="1"/>
          </xdr:cNvCxnSpPr>
        </xdr:nvCxnSpPr>
        <xdr:spPr>
          <a:xfrm>
            <a:off x="7004492" y="2796544"/>
            <a:ext cx="33390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 name="Straight Arrow Connector 6">
            <a:extLst>
              <a:ext uri="{FF2B5EF4-FFF2-40B4-BE49-F238E27FC236}">
                <a16:creationId xmlns:a16="http://schemas.microsoft.com/office/drawing/2014/main" id="{F93B3236-D237-4F8C-8075-58764A42102A}"/>
              </a:ext>
            </a:extLst>
          </xdr:cNvPr>
          <xdr:cNvCxnSpPr>
            <a:cxnSpLocks noChangeAspect="1"/>
          </xdr:cNvCxnSpPr>
        </xdr:nvCxnSpPr>
        <xdr:spPr>
          <a:xfrm>
            <a:off x="4167810" y="1167858"/>
            <a:ext cx="75935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 name="Straight Arrow Connector 7">
            <a:extLst>
              <a:ext uri="{FF2B5EF4-FFF2-40B4-BE49-F238E27FC236}">
                <a16:creationId xmlns:a16="http://schemas.microsoft.com/office/drawing/2014/main" id="{3E4E732D-0B47-40C1-8D68-073778A15761}"/>
              </a:ext>
            </a:extLst>
          </xdr:cNvPr>
          <xdr:cNvCxnSpPr>
            <a:cxnSpLocks noChangeAspect="1"/>
          </xdr:cNvCxnSpPr>
        </xdr:nvCxnSpPr>
        <xdr:spPr>
          <a:xfrm>
            <a:off x="4875751" y="1485471"/>
            <a:ext cx="288622" cy="3036"/>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6" name="Straight Arrow Connector 15">
            <a:extLst>
              <a:ext uri="{FF2B5EF4-FFF2-40B4-BE49-F238E27FC236}">
                <a16:creationId xmlns:a16="http://schemas.microsoft.com/office/drawing/2014/main" id="{CD277B85-30DB-4D36-BE67-07E51F652D51}"/>
              </a:ext>
            </a:extLst>
          </xdr:cNvPr>
          <xdr:cNvCxnSpPr>
            <a:cxnSpLocks noChangeAspect="1"/>
          </xdr:cNvCxnSpPr>
        </xdr:nvCxnSpPr>
        <xdr:spPr>
          <a:xfrm>
            <a:off x="7389468" y="3482961"/>
            <a:ext cx="33390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6"/>
  <sheetViews>
    <sheetView workbookViewId="0">
      <selection activeCell="F8" sqref="F8"/>
    </sheetView>
  </sheetViews>
  <sheetFormatPr defaultRowHeight="14.4" x14ac:dyDescent="0.3"/>
  <cols>
    <col min="2" max="2" width="59.21875" customWidth="1"/>
    <col min="3" max="3" width="43.6640625" bestFit="1" customWidth="1"/>
    <col min="4" max="4" width="12.5546875" style="21" customWidth="1"/>
    <col min="5" max="5" width="8.88671875" style="13"/>
  </cols>
  <sheetData>
    <row r="1" spans="1:5" s="16" customFormat="1" ht="36.6" customHeight="1" thickBot="1" x14ac:dyDescent="0.35">
      <c r="A1" s="14" t="s">
        <v>0</v>
      </c>
      <c r="B1" s="15" t="s">
        <v>1</v>
      </c>
      <c r="C1" s="15" t="s">
        <v>2</v>
      </c>
      <c r="D1" s="1" t="s">
        <v>3</v>
      </c>
      <c r="E1" s="1" t="s">
        <v>4</v>
      </c>
    </row>
    <row r="2" spans="1:5" ht="16.2" thickBot="1" x14ac:dyDescent="0.35">
      <c r="A2" s="9" t="s">
        <v>5</v>
      </c>
      <c r="B2" s="2" t="s">
        <v>6</v>
      </c>
      <c r="C2" s="10"/>
      <c r="D2" s="17"/>
      <c r="E2" s="8"/>
    </row>
    <row r="3" spans="1:5" ht="16.2" thickBot="1" x14ac:dyDescent="0.35">
      <c r="A3" s="11">
        <v>1</v>
      </c>
      <c r="B3" s="3" t="s">
        <v>7</v>
      </c>
      <c r="C3" s="3" t="s">
        <v>8</v>
      </c>
      <c r="D3" s="18">
        <v>12.162000000000001</v>
      </c>
      <c r="E3" s="4" t="s">
        <v>9</v>
      </c>
    </row>
    <row r="4" spans="1:5" ht="16.2" thickBot="1" x14ac:dyDescent="0.35">
      <c r="A4" s="11">
        <v>2</v>
      </c>
      <c r="B4" s="3" t="s">
        <v>10</v>
      </c>
      <c r="C4" s="3" t="s">
        <v>8</v>
      </c>
      <c r="D4" s="18">
        <v>2.141</v>
      </c>
      <c r="E4" s="4" t="s">
        <v>9</v>
      </c>
    </row>
    <row r="5" spans="1:5" ht="16.2" thickBot="1" x14ac:dyDescent="0.35">
      <c r="A5" s="11">
        <v>3</v>
      </c>
      <c r="B5" s="3" t="s">
        <v>11</v>
      </c>
      <c r="C5" s="3" t="s">
        <v>8</v>
      </c>
      <c r="D5" s="18">
        <v>6</v>
      </c>
      <c r="E5" s="4" t="s">
        <v>9</v>
      </c>
    </row>
    <row r="6" spans="1:5" ht="16.2" thickBot="1" x14ac:dyDescent="0.35">
      <c r="A6" s="11">
        <v>4</v>
      </c>
      <c r="B6" s="3" t="s">
        <v>12</v>
      </c>
      <c r="C6" s="3" t="s">
        <v>8</v>
      </c>
      <c r="D6" s="18" t="s">
        <v>13</v>
      </c>
      <c r="E6" s="4" t="s">
        <v>9</v>
      </c>
    </row>
    <row r="7" spans="1:5" ht="16.2" thickBot="1" x14ac:dyDescent="0.35">
      <c r="A7" s="11">
        <v>5</v>
      </c>
      <c r="B7" s="3" t="s">
        <v>14</v>
      </c>
      <c r="C7" s="3" t="s">
        <v>8</v>
      </c>
      <c r="D7" s="18">
        <v>67</v>
      </c>
      <c r="E7" s="4" t="s">
        <v>15</v>
      </c>
    </row>
    <row r="8" spans="1:5" ht="16.2" thickBot="1" x14ac:dyDescent="0.35">
      <c r="A8" s="11">
        <v>6</v>
      </c>
      <c r="B8" s="3" t="s">
        <v>16</v>
      </c>
      <c r="C8" s="3" t="s">
        <v>8</v>
      </c>
      <c r="D8" s="18">
        <v>172</v>
      </c>
      <c r="E8" s="4" t="s">
        <v>17</v>
      </c>
    </row>
    <row r="9" spans="1:5" ht="16.2" thickBot="1" x14ac:dyDescent="0.35">
      <c r="A9" s="11">
        <v>7</v>
      </c>
      <c r="B9" s="3" t="s">
        <v>18</v>
      </c>
      <c r="C9" s="3" t="s">
        <v>8</v>
      </c>
      <c r="D9" s="18">
        <v>102</v>
      </c>
      <c r="E9" s="4" t="s">
        <v>17</v>
      </c>
    </row>
    <row r="10" spans="1:5" ht="16.2" thickBot="1" x14ac:dyDescent="0.35">
      <c r="A10" s="11">
        <v>8</v>
      </c>
      <c r="B10" s="3" t="s">
        <v>19</v>
      </c>
      <c r="C10" s="3" t="s">
        <v>8</v>
      </c>
      <c r="D10" s="18">
        <v>10</v>
      </c>
      <c r="E10" s="4" t="s">
        <v>17</v>
      </c>
    </row>
    <row r="11" spans="1:5" ht="16.2" thickBot="1" x14ac:dyDescent="0.35">
      <c r="A11" s="11">
        <v>9</v>
      </c>
      <c r="B11" s="3" t="s">
        <v>20</v>
      </c>
      <c r="C11" s="3" t="s">
        <v>8</v>
      </c>
      <c r="D11" s="18">
        <v>52</v>
      </c>
      <c r="E11" s="4" t="s">
        <v>17</v>
      </c>
    </row>
    <row r="12" spans="1:5" ht="16.2" thickBot="1" x14ac:dyDescent="0.35">
      <c r="A12" s="11">
        <v>10</v>
      </c>
      <c r="B12" s="3" t="s">
        <v>21</v>
      </c>
      <c r="C12" s="3" t="s">
        <v>8</v>
      </c>
      <c r="D12" s="18">
        <v>1</v>
      </c>
      <c r="E12" s="4" t="s">
        <v>15</v>
      </c>
    </row>
    <row r="13" spans="1:5" ht="16.2" thickBot="1" x14ac:dyDescent="0.35">
      <c r="A13" s="11">
        <v>11</v>
      </c>
      <c r="B13" s="3" t="s">
        <v>22</v>
      </c>
      <c r="C13" s="3" t="s">
        <v>8</v>
      </c>
      <c r="D13" s="18">
        <v>146</v>
      </c>
      <c r="E13" s="4" t="s">
        <v>17</v>
      </c>
    </row>
    <row r="14" spans="1:5" ht="16.2" thickBot="1" x14ac:dyDescent="0.35">
      <c r="A14" s="11">
        <v>12</v>
      </c>
      <c r="B14" s="3" t="s">
        <v>23</v>
      </c>
      <c r="C14" s="3" t="s">
        <v>8</v>
      </c>
      <c r="D14" s="18">
        <v>41</v>
      </c>
      <c r="E14" s="4" t="s">
        <v>17</v>
      </c>
    </row>
    <row r="15" spans="1:5" ht="16.2" thickBot="1" x14ac:dyDescent="0.35">
      <c r="A15" s="11">
        <v>13</v>
      </c>
      <c r="B15" s="3" t="s">
        <v>24</v>
      </c>
      <c r="C15" s="3" t="s">
        <v>8</v>
      </c>
      <c r="D15" s="18">
        <v>31</v>
      </c>
      <c r="E15" s="4" t="s">
        <v>17</v>
      </c>
    </row>
    <row r="16" spans="1:5" ht="16.2" thickBot="1" x14ac:dyDescent="0.35">
      <c r="A16" s="11">
        <v>14</v>
      </c>
      <c r="B16" s="3" t="s">
        <v>25</v>
      </c>
      <c r="C16" s="3" t="s">
        <v>8</v>
      </c>
      <c r="D16" s="18">
        <v>74</v>
      </c>
      <c r="E16" s="4" t="s">
        <v>26</v>
      </c>
    </row>
    <row r="17" spans="1:5" ht="16.2" thickBot="1" x14ac:dyDescent="0.35">
      <c r="A17" s="11">
        <v>15</v>
      </c>
      <c r="B17" s="3" t="s">
        <v>27</v>
      </c>
      <c r="C17" s="3" t="s">
        <v>8</v>
      </c>
      <c r="D17" s="18">
        <v>10</v>
      </c>
      <c r="E17" s="4" t="s">
        <v>17</v>
      </c>
    </row>
    <row r="18" spans="1:5" ht="16.2" thickBot="1" x14ac:dyDescent="0.35">
      <c r="A18" s="11">
        <v>16</v>
      </c>
      <c r="B18" s="3" t="s">
        <v>28</v>
      </c>
      <c r="C18" s="3" t="s">
        <v>8</v>
      </c>
      <c r="D18" s="18">
        <v>19</v>
      </c>
      <c r="E18" s="4" t="s">
        <v>29</v>
      </c>
    </row>
    <row r="19" spans="1:5" ht="16.2" thickBot="1" x14ac:dyDescent="0.35">
      <c r="A19" s="11">
        <v>17</v>
      </c>
      <c r="B19" s="3" t="s">
        <v>30</v>
      </c>
      <c r="C19" s="3" t="s">
        <v>8</v>
      </c>
      <c r="D19" s="18">
        <v>31</v>
      </c>
      <c r="E19" s="4" t="s">
        <v>31</v>
      </c>
    </row>
    <row r="20" spans="1:5" ht="16.2" thickBot="1" x14ac:dyDescent="0.35">
      <c r="A20" s="12" t="s">
        <v>32</v>
      </c>
      <c r="B20" s="5" t="s">
        <v>33</v>
      </c>
      <c r="C20" s="3"/>
      <c r="D20" s="19"/>
      <c r="E20" s="6"/>
    </row>
    <row r="21" spans="1:5" ht="16.2" thickBot="1" x14ac:dyDescent="0.35">
      <c r="A21" s="11">
        <v>1</v>
      </c>
      <c r="B21" s="3" t="s">
        <v>34</v>
      </c>
      <c r="C21" s="3" t="s">
        <v>35</v>
      </c>
      <c r="D21" s="18">
        <v>6</v>
      </c>
      <c r="E21" s="4" t="s">
        <v>31</v>
      </c>
    </row>
    <row r="22" spans="1:5" ht="16.2" thickBot="1" x14ac:dyDescent="0.35">
      <c r="A22" s="11">
        <v>2</v>
      </c>
      <c r="B22" s="3" t="s">
        <v>36</v>
      </c>
      <c r="C22" s="3" t="s">
        <v>35</v>
      </c>
      <c r="D22" s="18">
        <v>4</v>
      </c>
      <c r="E22" s="4" t="s">
        <v>31</v>
      </c>
    </row>
    <row r="23" spans="1:5" ht="16.2" thickBot="1" x14ac:dyDescent="0.35">
      <c r="A23" s="11">
        <v>3</v>
      </c>
      <c r="B23" s="3" t="s">
        <v>37</v>
      </c>
      <c r="C23" s="3" t="s">
        <v>35</v>
      </c>
      <c r="D23" s="18">
        <v>32</v>
      </c>
      <c r="E23" s="4" t="s">
        <v>31</v>
      </c>
    </row>
    <row r="24" spans="1:5" ht="16.2" thickBot="1" x14ac:dyDescent="0.35">
      <c r="A24" s="11">
        <v>4</v>
      </c>
      <c r="B24" s="3" t="s">
        <v>38</v>
      </c>
      <c r="C24" s="3" t="s">
        <v>35</v>
      </c>
      <c r="D24" s="18">
        <v>10</v>
      </c>
      <c r="E24" s="4" t="s">
        <v>31</v>
      </c>
    </row>
    <row r="25" spans="1:5" ht="16.2" thickBot="1" x14ac:dyDescent="0.35">
      <c r="A25" s="11">
        <v>5</v>
      </c>
      <c r="B25" s="3" t="s">
        <v>39</v>
      </c>
      <c r="C25" s="3" t="s">
        <v>35</v>
      </c>
      <c r="D25" s="18">
        <v>141</v>
      </c>
      <c r="E25" s="4" t="s">
        <v>31</v>
      </c>
    </row>
    <row r="26" spans="1:5" ht="16.2" thickBot="1" x14ac:dyDescent="0.35">
      <c r="A26" s="11">
        <v>6</v>
      </c>
      <c r="B26" s="3" t="s">
        <v>40</v>
      </c>
      <c r="C26" s="3" t="s">
        <v>35</v>
      </c>
      <c r="D26" s="18">
        <v>172</v>
      </c>
      <c r="E26" s="4" t="s">
        <v>31</v>
      </c>
    </row>
    <row r="27" spans="1:5" ht="16.2" thickBot="1" x14ac:dyDescent="0.35">
      <c r="A27" s="11">
        <v>7</v>
      </c>
      <c r="B27" s="3" t="s">
        <v>41</v>
      </c>
      <c r="C27" s="3" t="s">
        <v>35</v>
      </c>
      <c r="D27" s="18">
        <v>10</v>
      </c>
      <c r="E27" s="4" t="s">
        <v>31</v>
      </c>
    </row>
    <row r="28" spans="1:5" ht="16.2" thickBot="1" x14ac:dyDescent="0.35">
      <c r="A28" s="11">
        <v>8</v>
      </c>
      <c r="B28" s="3" t="s">
        <v>42</v>
      </c>
      <c r="C28" s="3" t="s">
        <v>35</v>
      </c>
      <c r="D28" s="18">
        <v>104</v>
      </c>
      <c r="E28" s="4" t="s">
        <v>17</v>
      </c>
    </row>
    <row r="29" spans="1:5" ht="16.2" thickBot="1" x14ac:dyDescent="0.35">
      <c r="A29" s="11">
        <v>9</v>
      </c>
      <c r="B29" s="3" t="s">
        <v>43</v>
      </c>
      <c r="C29" s="3" t="s">
        <v>35</v>
      </c>
      <c r="D29" s="18">
        <v>104</v>
      </c>
      <c r="E29" s="4" t="s">
        <v>17</v>
      </c>
    </row>
    <row r="30" spans="1:5" ht="16.2" thickBot="1" x14ac:dyDescent="0.35">
      <c r="A30" s="11">
        <v>10</v>
      </c>
      <c r="B30" s="3" t="s">
        <v>44</v>
      </c>
      <c r="C30" s="3" t="s">
        <v>35</v>
      </c>
      <c r="D30" s="18">
        <v>219</v>
      </c>
      <c r="E30" s="4" t="s">
        <v>31</v>
      </c>
    </row>
    <row r="31" spans="1:5" ht="16.2" thickBot="1" x14ac:dyDescent="0.35">
      <c r="A31" s="11">
        <v>11</v>
      </c>
      <c r="B31" s="3" t="s">
        <v>45</v>
      </c>
      <c r="C31" s="3" t="s">
        <v>35</v>
      </c>
      <c r="D31" s="18">
        <v>74</v>
      </c>
      <c r="E31" s="4" t="s">
        <v>31</v>
      </c>
    </row>
    <row r="32" spans="1:5" ht="16.2" thickBot="1" x14ac:dyDescent="0.35">
      <c r="A32" s="11">
        <v>12</v>
      </c>
      <c r="B32" s="3" t="s">
        <v>46</v>
      </c>
      <c r="C32" s="3" t="s">
        <v>35</v>
      </c>
      <c r="D32" s="18">
        <v>10</v>
      </c>
      <c r="E32" s="4" t="s">
        <v>17</v>
      </c>
    </row>
    <row r="33" spans="1:5" ht="16.2" thickBot="1" x14ac:dyDescent="0.35">
      <c r="A33" s="11">
        <v>13</v>
      </c>
      <c r="B33" s="3" t="s">
        <v>47</v>
      </c>
      <c r="C33" s="3" t="s">
        <v>35</v>
      </c>
      <c r="D33" s="18">
        <v>33</v>
      </c>
      <c r="E33" s="4" t="s">
        <v>17</v>
      </c>
    </row>
    <row r="34" spans="1:5" ht="16.2" thickBot="1" x14ac:dyDescent="0.35">
      <c r="A34" s="11">
        <v>14</v>
      </c>
      <c r="B34" s="3" t="s">
        <v>48</v>
      </c>
      <c r="C34" s="3" t="s">
        <v>35</v>
      </c>
      <c r="D34" s="18">
        <v>5</v>
      </c>
      <c r="E34" s="4" t="s">
        <v>17</v>
      </c>
    </row>
    <row r="35" spans="1:5" ht="16.2" thickBot="1" x14ac:dyDescent="0.35">
      <c r="A35" s="11">
        <v>15</v>
      </c>
      <c r="B35" s="3" t="s">
        <v>49</v>
      </c>
      <c r="C35" s="3" t="s">
        <v>35</v>
      </c>
      <c r="D35" s="18">
        <v>33</v>
      </c>
      <c r="E35" s="4" t="s">
        <v>50</v>
      </c>
    </row>
    <row r="36" spans="1:5" ht="16.2" thickBot="1" x14ac:dyDescent="0.35">
      <c r="A36" s="11">
        <v>16</v>
      </c>
      <c r="B36" s="3" t="s">
        <v>51</v>
      </c>
      <c r="C36" s="3" t="s">
        <v>35</v>
      </c>
      <c r="D36" s="18">
        <v>172</v>
      </c>
      <c r="E36" s="4" t="s">
        <v>17</v>
      </c>
    </row>
    <row r="37" spans="1:5" ht="16.2" thickBot="1" x14ac:dyDescent="0.35">
      <c r="A37" s="11">
        <v>17</v>
      </c>
      <c r="B37" s="3" t="s">
        <v>52</v>
      </c>
      <c r="C37" s="3" t="s">
        <v>35</v>
      </c>
      <c r="D37" s="18">
        <v>106</v>
      </c>
      <c r="E37" s="4" t="s">
        <v>17</v>
      </c>
    </row>
    <row r="38" spans="1:5" ht="16.2" thickBot="1" x14ac:dyDescent="0.35">
      <c r="A38" s="11">
        <v>18</v>
      </c>
      <c r="B38" s="3" t="s">
        <v>53</v>
      </c>
      <c r="C38" s="3" t="s">
        <v>35</v>
      </c>
      <c r="D38" s="18">
        <v>74</v>
      </c>
      <c r="E38" s="4" t="s">
        <v>31</v>
      </c>
    </row>
    <row r="39" spans="1:5" ht="16.2" thickBot="1" x14ac:dyDescent="0.35">
      <c r="A39" s="11">
        <v>19</v>
      </c>
      <c r="B39" s="3" t="s">
        <v>54</v>
      </c>
      <c r="C39" s="3" t="s">
        <v>35</v>
      </c>
      <c r="D39" s="18">
        <v>16</v>
      </c>
      <c r="E39" s="4" t="s">
        <v>17</v>
      </c>
    </row>
    <row r="40" spans="1:5" ht="16.2" thickBot="1" x14ac:dyDescent="0.35">
      <c r="A40" s="11">
        <v>20</v>
      </c>
      <c r="B40" s="3" t="s">
        <v>55</v>
      </c>
      <c r="C40" s="3" t="s">
        <v>35</v>
      </c>
      <c r="D40" s="18">
        <v>8</v>
      </c>
      <c r="E40" s="4" t="s">
        <v>17</v>
      </c>
    </row>
    <row r="41" spans="1:5" ht="16.2" thickBot="1" x14ac:dyDescent="0.35">
      <c r="A41" s="11">
        <v>21</v>
      </c>
      <c r="B41" s="3" t="s">
        <v>56</v>
      </c>
      <c r="C41" s="3" t="s">
        <v>35</v>
      </c>
      <c r="D41" s="18">
        <v>1168</v>
      </c>
      <c r="E41" s="4" t="s">
        <v>17</v>
      </c>
    </row>
    <row r="42" spans="1:5" ht="16.2" thickBot="1" x14ac:dyDescent="0.35">
      <c r="A42" s="11">
        <v>22</v>
      </c>
      <c r="B42" s="3" t="s">
        <v>57</v>
      </c>
      <c r="C42" s="3" t="s">
        <v>35</v>
      </c>
      <c r="D42" s="18">
        <v>33</v>
      </c>
      <c r="E42" s="4" t="s">
        <v>17</v>
      </c>
    </row>
    <row r="43" spans="1:5" ht="16.2" thickBot="1" x14ac:dyDescent="0.35">
      <c r="A43" s="11">
        <v>23</v>
      </c>
      <c r="B43" s="3" t="s">
        <v>58</v>
      </c>
      <c r="C43" s="3" t="s">
        <v>35</v>
      </c>
      <c r="D43" s="18">
        <v>74</v>
      </c>
      <c r="E43" s="4" t="s">
        <v>17</v>
      </c>
    </row>
    <row r="44" spans="1:5" ht="16.2" thickBot="1" x14ac:dyDescent="0.35">
      <c r="A44" s="11">
        <v>24</v>
      </c>
      <c r="B44" s="3" t="s">
        <v>59</v>
      </c>
      <c r="C44" s="3" t="s">
        <v>35</v>
      </c>
      <c r="D44" s="18">
        <v>70</v>
      </c>
      <c r="E44" s="4" t="s">
        <v>17</v>
      </c>
    </row>
    <row r="45" spans="1:5" ht="16.2" thickBot="1" x14ac:dyDescent="0.35">
      <c r="A45" s="11">
        <v>25</v>
      </c>
      <c r="B45" s="3" t="s">
        <v>60</v>
      </c>
      <c r="C45" s="3" t="s">
        <v>35</v>
      </c>
      <c r="D45" s="18">
        <v>4</v>
      </c>
      <c r="E45" s="4" t="s">
        <v>17</v>
      </c>
    </row>
    <row r="46" spans="1:5" ht="16.2" thickBot="1" x14ac:dyDescent="0.35">
      <c r="A46" s="11">
        <v>26</v>
      </c>
      <c r="B46" s="3" t="s">
        <v>61</v>
      </c>
      <c r="C46" s="3" t="s">
        <v>35</v>
      </c>
      <c r="D46" s="18">
        <v>35</v>
      </c>
      <c r="E46" s="4" t="s">
        <v>31</v>
      </c>
    </row>
    <row r="47" spans="1:5" ht="16.2" thickBot="1" x14ac:dyDescent="0.35">
      <c r="A47" s="11">
        <v>27</v>
      </c>
      <c r="B47" s="3" t="s">
        <v>62</v>
      </c>
      <c r="C47" s="3" t="s">
        <v>35</v>
      </c>
      <c r="D47" s="18">
        <v>143</v>
      </c>
      <c r="E47" s="4" t="s">
        <v>17</v>
      </c>
    </row>
    <row r="48" spans="1:5" ht="16.2" thickBot="1" x14ac:dyDescent="0.35">
      <c r="A48" s="11">
        <v>28</v>
      </c>
      <c r="B48" s="3" t="s">
        <v>63</v>
      </c>
      <c r="C48" s="3" t="s">
        <v>35</v>
      </c>
      <c r="D48" s="18">
        <v>74</v>
      </c>
      <c r="E48" s="4" t="s">
        <v>17</v>
      </c>
    </row>
    <row r="49" spans="1:5" ht="16.2" thickBot="1" x14ac:dyDescent="0.35">
      <c r="A49" s="11">
        <v>29</v>
      </c>
      <c r="B49" s="3" t="s">
        <v>64</v>
      </c>
      <c r="C49" s="3" t="s">
        <v>35</v>
      </c>
      <c r="D49" s="18">
        <v>5</v>
      </c>
      <c r="E49" s="4" t="s">
        <v>17</v>
      </c>
    </row>
    <row r="50" spans="1:5" ht="16.2" thickBot="1" x14ac:dyDescent="0.35">
      <c r="A50" s="11">
        <v>30</v>
      </c>
      <c r="B50" s="3" t="s">
        <v>65</v>
      </c>
      <c r="C50" s="3" t="s">
        <v>35</v>
      </c>
      <c r="D50" s="18">
        <v>66</v>
      </c>
      <c r="E50" s="4" t="s">
        <v>17</v>
      </c>
    </row>
    <row r="51" spans="1:5" ht="16.2" thickBot="1" x14ac:dyDescent="0.35">
      <c r="A51" s="11">
        <v>31</v>
      </c>
      <c r="B51" s="3" t="s">
        <v>66</v>
      </c>
      <c r="C51" s="3" t="s">
        <v>35</v>
      </c>
      <c r="D51" s="18">
        <v>41</v>
      </c>
      <c r="E51" s="4" t="s">
        <v>9</v>
      </c>
    </row>
    <row r="52" spans="1:5" ht="16.2" thickBot="1" x14ac:dyDescent="0.35">
      <c r="A52" s="11">
        <v>32</v>
      </c>
      <c r="B52" s="3" t="s">
        <v>67</v>
      </c>
      <c r="C52" s="3" t="s">
        <v>35</v>
      </c>
      <c r="D52" s="18">
        <v>41</v>
      </c>
      <c r="E52" s="4" t="s">
        <v>68</v>
      </c>
    </row>
    <row r="53" spans="1:5" ht="16.2" thickBot="1" x14ac:dyDescent="0.35">
      <c r="A53" s="11">
        <v>33</v>
      </c>
      <c r="B53" s="3" t="s">
        <v>69</v>
      </c>
      <c r="C53" s="3" t="s">
        <v>35</v>
      </c>
      <c r="D53" s="18">
        <v>1</v>
      </c>
      <c r="E53" s="4" t="s">
        <v>68</v>
      </c>
    </row>
    <row r="54" spans="1:5" ht="16.2" thickBot="1" x14ac:dyDescent="0.35">
      <c r="A54" s="11">
        <v>34</v>
      </c>
      <c r="B54" s="3" t="s">
        <v>70</v>
      </c>
      <c r="C54" s="3" t="s">
        <v>35</v>
      </c>
      <c r="D54" s="18">
        <v>1</v>
      </c>
      <c r="E54" s="4" t="s">
        <v>71</v>
      </c>
    </row>
    <row r="55" spans="1:5" ht="16.2" thickBot="1" x14ac:dyDescent="0.35">
      <c r="A55" s="11">
        <v>35</v>
      </c>
      <c r="B55" s="3" t="s">
        <v>72</v>
      </c>
      <c r="C55" s="3" t="s">
        <v>35</v>
      </c>
      <c r="D55" s="18">
        <v>1</v>
      </c>
      <c r="E55" s="4" t="s">
        <v>15</v>
      </c>
    </row>
    <row r="56" spans="1:5" ht="16.2" thickBot="1" x14ac:dyDescent="0.35">
      <c r="A56" s="11">
        <v>36</v>
      </c>
      <c r="B56" s="3" t="s">
        <v>73</v>
      </c>
      <c r="C56" s="3" t="s">
        <v>35</v>
      </c>
      <c r="D56" s="18">
        <v>5</v>
      </c>
      <c r="E56" s="4" t="s">
        <v>17</v>
      </c>
    </row>
    <row r="57" spans="1:5" ht="16.2" thickBot="1" x14ac:dyDescent="0.35">
      <c r="A57" s="11">
        <v>37</v>
      </c>
      <c r="B57" s="3" t="s">
        <v>74</v>
      </c>
      <c r="C57" s="3" t="s">
        <v>35</v>
      </c>
      <c r="D57" s="18">
        <v>292</v>
      </c>
      <c r="E57" s="4" t="s">
        <v>17</v>
      </c>
    </row>
    <row r="58" spans="1:5" ht="16.2" thickBot="1" x14ac:dyDescent="0.35">
      <c r="A58" s="12" t="s">
        <v>32</v>
      </c>
      <c r="B58" s="7" t="s">
        <v>75</v>
      </c>
      <c r="C58" s="3"/>
      <c r="D58" s="19"/>
      <c r="E58" s="6"/>
    </row>
    <row r="59" spans="1:5" ht="16.2" thickBot="1" x14ac:dyDescent="0.35">
      <c r="A59" s="11">
        <v>1</v>
      </c>
      <c r="B59" s="3" t="s">
        <v>76</v>
      </c>
      <c r="C59" s="3" t="s">
        <v>77</v>
      </c>
      <c r="D59" s="18" t="s">
        <v>78</v>
      </c>
      <c r="E59" s="4" t="s">
        <v>79</v>
      </c>
    </row>
    <row r="60" spans="1:5" ht="16.2" thickBot="1" x14ac:dyDescent="0.35">
      <c r="A60" s="11">
        <v>2</v>
      </c>
      <c r="B60" s="3" t="s">
        <v>80</v>
      </c>
      <c r="C60" s="3" t="s">
        <v>77</v>
      </c>
      <c r="D60" s="18" t="s">
        <v>81</v>
      </c>
      <c r="E60" s="4" t="s">
        <v>79</v>
      </c>
    </row>
    <row r="61" spans="1:5" ht="16.2" thickBot="1" x14ac:dyDescent="0.35">
      <c r="A61" s="11">
        <v>3</v>
      </c>
      <c r="B61" s="3" t="s">
        <v>82</v>
      </c>
      <c r="C61" s="3" t="s">
        <v>77</v>
      </c>
      <c r="D61" s="18">
        <v>33</v>
      </c>
      <c r="E61" s="4" t="s">
        <v>50</v>
      </c>
    </row>
    <row r="62" spans="1:5" ht="16.2" thickBot="1" x14ac:dyDescent="0.35">
      <c r="A62" s="11">
        <v>4</v>
      </c>
      <c r="B62" s="3" t="s">
        <v>83</v>
      </c>
      <c r="C62" s="3" t="s">
        <v>77</v>
      </c>
      <c r="D62" s="18">
        <v>19</v>
      </c>
      <c r="E62" s="4" t="s">
        <v>29</v>
      </c>
    </row>
    <row r="63" spans="1:5" ht="16.2" thickBot="1" x14ac:dyDescent="0.35">
      <c r="A63" s="11">
        <v>5</v>
      </c>
      <c r="B63" s="3" t="s">
        <v>84</v>
      </c>
      <c r="C63" s="3" t="s">
        <v>77</v>
      </c>
      <c r="D63" s="18">
        <v>141</v>
      </c>
      <c r="E63" s="4" t="s">
        <v>31</v>
      </c>
    </row>
    <row r="64" spans="1:5" ht="16.2" thickBot="1" x14ac:dyDescent="0.35">
      <c r="A64" s="11">
        <v>6</v>
      </c>
      <c r="B64" s="3" t="s">
        <v>85</v>
      </c>
      <c r="C64" s="3" t="s">
        <v>77</v>
      </c>
      <c r="D64" s="18">
        <v>146</v>
      </c>
      <c r="E64" s="4" t="s">
        <v>31</v>
      </c>
    </row>
    <row r="65" spans="1:5" ht="16.2" thickBot="1" x14ac:dyDescent="0.35">
      <c r="A65" s="11">
        <v>7</v>
      </c>
      <c r="B65" s="3" t="s">
        <v>86</v>
      </c>
      <c r="C65" s="3" t="s">
        <v>77</v>
      </c>
      <c r="D65" s="18">
        <v>52</v>
      </c>
      <c r="E65" s="4" t="s">
        <v>31</v>
      </c>
    </row>
    <row r="66" spans="1:5" ht="16.2" thickBot="1" x14ac:dyDescent="0.35">
      <c r="A66" s="11">
        <v>8</v>
      </c>
      <c r="B66" s="3" t="s">
        <v>87</v>
      </c>
      <c r="C66" s="3" t="s">
        <v>77</v>
      </c>
      <c r="D66" s="18">
        <v>243</v>
      </c>
      <c r="E66" s="4" t="s">
        <v>31</v>
      </c>
    </row>
    <row r="67" spans="1:5" ht="16.2" thickBot="1" x14ac:dyDescent="0.35">
      <c r="A67" s="11">
        <v>9</v>
      </c>
      <c r="B67" s="3" t="s">
        <v>88</v>
      </c>
      <c r="C67" s="3" t="s">
        <v>77</v>
      </c>
      <c r="D67" s="18">
        <v>276</v>
      </c>
      <c r="E67" s="4" t="s">
        <v>31</v>
      </c>
    </row>
    <row r="68" spans="1:5" ht="16.2" thickBot="1" x14ac:dyDescent="0.35">
      <c r="A68" s="11">
        <v>10</v>
      </c>
      <c r="B68" s="3" t="s">
        <v>89</v>
      </c>
      <c r="C68" s="3" t="s">
        <v>77</v>
      </c>
      <c r="D68" s="18">
        <v>67</v>
      </c>
      <c r="E68" s="4" t="s">
        <v>31</v>
      </c>
    </row>
    <row r="69" spans="1:5" ht="16.2" thickBot="1" x14ac:dyDescent="0.35">
      <c r="A69" s="11">
        <v>11</v>
      </c>
      <c r="B69" s="3" t="s">
        <v>90</v>
      </c>
      <c r="C69" s="3" t="s">
        <v>77</v>
      </c>
      <c r="D69" s="18">
        <v>74</v>
      </c>
      <c r="E69" s="4" t="s">
        <v>31</v>
      </c>
    </row>
    <row r="70" spans="1:5" ht="16.2" thickBot="1" x14ac:dyDescent="0.35">
      <c r="A70" s="11">
        <v>12</v>
      </c>
      <c r="B70" s="3" t="s">
        <v>91</v>
      </c>
      <c r="C70" s="3" t="s">
        <v>77</v>
      </c>
      <c r="D70" s="18">
        <v>48</v>
      </c>
      <c r="E70" s="4" t="s">
        <v>31</v>
      </c>
    </row>
    <row r="71" spans="1:5" ht="16.2" thickBot="1" x14ac:dyDescent="0.35">
      <c r="A71" s="11">
        <v>13</v>
      </c>
      <c r="B71" s="3" t="s">
        <v>92</v>
      </c>
      <c r="C71" s="3" t="s">
        <v>77</v>
      </c>
      <c r="D71" s="18">
        <v>35</v>
      </c>
      <c r="E71" s="4" t="s">
        <v>31</v>
      </c>
    </row>
    <row r="72" spans="1:5" ht="16.2" thickBot="1" x14ac:dyDescent="0.35">
      <c r="A72" s="11">
        <v>14</v>
      </c>
      <c r="B72" s="3" t="s">
        <v>93</v>
      </c>
      <c r="C72" s="3" t="s">
        <v>77</v>
      </c>
      <c r="D72" s="18">
        <v>52</v>
      </c>
      <c r="E72" s="4" t="s">
        <v>31</v>
      </c>
    </row>
    <row r="73" spans="1:5" ht="16.2" thickBot="1" x14ac:dyDescent="0.35">
      <c r="A73" s="11">
        <v>15</v>
      </c>
      <c r="B73" s="3" t="s">
        <v>94</v>
      </c>
      <c r="C73" s="3" t="s">
        <v>77</v>
      </c>
      <c r="D73" s="18">
        <v>74</v>
      </c>
      <c r="E73" s="4" t="s">
        <v>31</v>
      </c>
    </row>
    <row r="74" spans="1:5" ht="16.2" thickBot="1" x14ac:dyDescent="0.35">
      <c r="A74" s="11">
        <v>16</v>
      </c>
      <c r="B74" s="3" t="s">
        <v>95</v>
      </c>
      <c r="C74" s="3"/>
      <c r="D74" s="20">
        <v>11924</v>
      </c>
      <c r="E74" s="4" t="s">
        <v>96</v>
      </c>
    </row>
    <row r="75" spans="1:5" ht="16.2" thickBot="1" x14ac:dyDescent="0.35">
      <c r="A75" s="11">
        <v>17</v>
      </c>
      <c r="B75" s="3" t="s">
        <v>97</v>
      </c>
      <c r="C75" s="3" t="s">
        <v>77</v>
      </c>
      <c r="D75" s="20">
        <v>1796</v>
      </c>
      <c r="E75" s="4" t="s">
        <v>96</v>
      </c>
    </row>
    <row r="76" spans="1:5" ht="16.2" thickBot="1" x14ac:dyDescent="0.35">
      <c r="A76" s="11">
        <v>18</v>
      </c>
      <c r="B76" s="3" t="s">
        <v>98</v>
      </c>
      <c r="C76" s="3" t="s">
        <v>77</v>
      </c>
      <c r="D76" s="20">
        <v>11924</v>
      </c>
      <c r="E76" s="4" t="s">
        <v>96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64F63-4958-41FF-A32C-993C6BA57EA4}">
  <dimension ref="C1:J19"/>
  <sheetViews>
    <sheetView workbookViewId="0">
      <selection activeCell="C21" sqref="C21"/>
    </sheetView>
  </sheetViews>
  <sheetFormatPr defaultRowHeight="14.4" x14ac:dyDescent="0.3"/>
  <cols>
    <col min="5" max="5" width="73.6640625" customWidth="1"/>
  </cols>
  <sheetData>
    <row r="1" spans="3:10" x14ac:dyDescent="0.3">
      <c r="C1" t="s">
        <v>99</v>
      </c>
      <c r="E1" s="16"/>
      <c r="F1" t="s">
        <v>100</v>
      </c>
      <c r="J1" t="s">
        <v>101</v>
      </c>
    </row>
    <row r="2" spans="3:10" x14ac:dyDescent="0.3">
      <c r="C2" t="s">
        <v>103</v>
      </c>
      <c r="D2" t="s">
        <v>104</v>
      </c>
      <c r="E2" s="16" t="s">
        <v>105</v>
      </c>
      <c r="F2" t="s">
        <v>106</v>
      </c>
      <c r="G2" t="s">
        <v>107</v>
      </c>
      <c r="J2" t="s">
        <v>102</v>
      </c>
    </row>
    <row r="3" spans="3:10" x14ac:dyDescent="0.3">
      <c r="E3" s="16"/>
      <c r="G3" t="s">
        <v>108</v>
      </c>
      <c r="H3" t="s">
        <v>109</v>
      </c>
    </row>
    <row r="4" spans="3:10" x14ac:dyDescent="0.3">
      <c r="E4" s="16"/>
    </row>
    <row r="5" spans="3:10" ht="28.8" x14ac:dyDescent="0.3">
      <c r="C5">
        <v>1</v>
      </c>
      <c r="D5" t="s">
        <v>110</v>
      </c>
      <c r="E5" s="16" t="s">
        <v>132</v>
      </c>
      <c r="F5" t="s">
        <v>111</v>
      </c>
      <c r="G5" t="s">
        <v>112</v>
      </c>
      <c r="H5" t="s">
        <v>111</v>
      </c>
      <c r="I5" t="s">
        <v>112</v>
      </c>
      <c r="J5" t="s">
        <v>113</v>
      </c>
    </row>
    <row r="6" spans="3:10" x14ac:dyDescent="0.3">
      <c r="C6">
        <v>2</v>
      </c>
      <c r="D6" t="s">
        <v>114</v>
      </c>
      <c r="E6" s="16"/>
    </row>
    <row r="7" spans="3:10" ht="28.8" x14ac:dyDescent="0.3">
      <c r="C7">
        <v>2.1</v>
      </c>
      <c r="D7" t="s">
        <v>115</v>
      </c>
      <c r="E7" s="16" t="s">
        <v>116</v>
      </c>
      <c r="F7" t="s">
        <v>111</v>
      </c>
      <c r="G7" t="s">
        <v>112</v>
      </c>
      <c r="H7" t="s">
        <v>111</v>
      </c>
      <c r="I7" t="s">
        <v>112</v>
      </c>
      <c r="J7" t="s">
        <v>118</v>
      </c>
    </row>
    <row r="8" spans="3:10" x14ac:dyDescent="0.3">
      <c r="E8" s="16" t="s">
        <v>117</v>
      </c>
    </row>
    <row r="9" spans="3:10" x14ac:dyDescent="0.3">
      <c r="C9">
        <v>2.2000000000000002</v>
      </c>
      <c r="D9" t="s">
        <v>119</v>
      </c>
      <c r="E9" s="16" t="s">
        <v>136</v>
      </c>
      <c r="F9" t="s">
        <v>111</v>
      </c>
      <c r="G9" t="s">
        <v>111</v>
      </c>
      <c r="H9" t="s">
        <v>112</v>
      </c>
      <c r="I9" t="s">
        <v>112</v>
      </c>
      <c r="J9" t="s">
        <v>120</v>
      </c>
    </row>
    <row r="10" spans="3:10" x14ac:dyDescent="0.3">
      <c r="E10" s="16" t="s">
        <v>133</v>
      </c>
    </row>
    <row r="11" spans="3:10" ht="28.8" x14ac:dyDescent="0.3">
      <c r="E11" s="16" t="s">
        <v>134</v>
      </c>
    </row>
    <row r="12" spans="3:10" ht="72" x14ac:dyDescent="0.3">
      <c r="C12">
        <v>2.2999999999999998</v>
      </c>
      <c r="D12" t="s">
        <v>121</v>
      </c>
      <c r="E12" s="16" t="s">
        <v>138</v>
      </c>
      <c r="F12" t="s">
        <v>111</v>
      </c>
      <c r="G12" t="s">
        <v>111</v>
      </c>
      <c r="H12" t="s">
        <v>112</v>
      </c>
      <c r="I12" t="s">
        <v>112</v>
      </c>
      <c r="J12" t="s">
        <v>122</v>
      </c>
    </row>
    <row r="13" spans="3:10" ht="57.6" x14ac:dyDescent="0.3">
      <c r="C13">
        <v>3</v>
      </c>
      <c r="D13" t="s">
        <v>123</v>
      </c>
      <c r="E13" s="16" t="s">
        <v>124</v>
      </c>
      <c r="F13" t="s">
        <v>129</v>
      </c>
      <c r="G13" t="s">
        <v>129</v>
      </c>
      <c r="H13" t="s">
        <v>130</v>
      </c>
      <c r="I13" t="s">
        <v>112</v>
      </c>
      <c r="J13" t="s">
        <v>131</v>
      </c>
    </row>
    <row r="14" spans="3:10" x14ac:dyDescent="0.3">
      <c r="E14" s="16" t="s">
        <v>135</v>
      </c>
    </row>
    <row r="15" spans="3:10" x14ac:dyDescent="0.3">
      <c r="E15" s="16" t="s">
        <v>137</v>
      </c>
    </row>
    <row r="16" spans="3:10" ht="28.8" x14ac:dyDescent="0.3">
      <c r="E16" s="16" t="s">
        <v>125</v>
      </c>
    </row>
    <row r="17" spans="5:5" x14ac:dyDescent="0.3">
      <c r="E17" s="16" t="s">
        <v>126</v>
      </c>
    </row>
    <row r="18" spans="5:5" ht="28.8" x14ac:dyDescent="0.3">
      <c r="E18" s="16" t="s">
        <v>127</v>
      </c>
    </row>
    <row r="19" spans="5:5" ht="43.2" x14ac:dyDescent="0.3">
      <c r="E19" s="16" t="s">
        <v>128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BE911-CBD8-42B6-AF33-6DAEE40539B9}">
  <dimension ref="D1:G12"/>
  <sheetViews>
    <sheetView workbookViewId="0">
      <selection activeCell="D3" sqref="D3:E12"/>
    </sheetView>
  </sheetViews>
  <sheetFormatPr defaultRowHeight="14.4" x14ac:dyDescent="0.3"/>
  <cols>
    <col min="5" max="5" width="82" customWidth="1"/>
  </cols>
  <sheetData>
    <row r="1" spans="4:7" x14ac:dyDescent="0.3">
      <c r="D1" t="s">
        <v>0</v>
      </c>
      <c r="E1" t="s">
        <v>139</v>
      </c>
      <c r="F1" t="s">
        <v>140</v>
      </c>
      <c r="G1" t="s">
        <v>142</v>
      </c>
    </row>
    <row r="2" spans="4:7" x14ac:dyDescent="0.3">
      <c r="E2" s="16"/>
      <c r="F2" t="s">
        <v>141</v>
      </c>
      <c r="G2" t="s">
        <v>141</v>
      </c>
    </row>
    <row r="3" spans="4:7" x14ac:dyDescent="0.3">
      <c r="D3">
        <v>1</v>
      </c>
      <c r="E3" s="16" t="s">
        <v>143</v>
      </c>
      <c r="F3" t="s">
        <v>147</v>
      </c>
      <c r="G3">
        <v>2</v>
      </c>
    </row>
    <row r="4" spans="4:7" x14ac:dyDescent="0.3">
      <c r="E4" s="16" t="s">
        <v>144</v>
      </c>
    </row>
    <row r="5" spans="4:7" ht="28.8" x14ac:dyDescent="0.3">
      <c r="E5" s="16" t="s">
        <v>145</v>
      </c>
    </row>
    <row r="6" spans="4:7" ht="28.8" x14ac:dyDescent="0.3">
      <c r="E6" s="16" t="s">
        <v>146</v>
      </c>
    </row>
    <row r="7" spans="4:7" x14ac:dyDescent="0.3">
      <c r="D7">
        <v>2</v>
      </c>
      <c r="E7" s="16" t="s">
        <v>148</v>
      </c>
      <c r="F7" t="s">
        <v>147</v>
      </c>
      <c r="G7">
        <v>2</v>
      </c>
    </row>
    <row r="8" spans="4:7" ht="28.8" x14ac:dyDescent="0.3">
      <c r="E8" s="16" t="s">
        <v>149</v>
      </c>
    </row>
    <row r="9" spans="4:7" ht="28.8" x14ac:dyDescent="0.3">
      <c r="E9" s="16" t="s">
        <v>150</v>
      </c>
    </row>
    <row r="10" spans="4:7" ht="28.8" x14ac:dyDescent="0.3">
      <c r="E10" s="16" t="s">
        <v>151</v>
      </c>
    </row>
    <row r="11" spans="4:7" x14ac:dyDescent="0.3">
      <c r="D11">
        <v>3</v>
      </c>
      <c r="E11" s="16" t="s">
        <v>152</v>
      </c>
      <c r="F11">
        <v>1</v>
      </c>
      <c r="G11">
        <v>1</v>
      </c>
    </row>
    <row r="12" spans="4:7" ht="43.2" x14ac:dyDescent="0.3">
      <c r="E12" s="16" t="s">
        <v>153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7F64C-2121-4F9D-94DD-302C5F9DFC1D}">
  <sheetPr filterMode="1"/>
  <dimension ref="D1:H58"/>
  <sheetViews>
    <sheetView workbookViewId="0">
      <selection activeCell="M5" sqref="M5"/>
    </sheetView>
  </sheetViews>
  <sheetFormatPr defaultRowHeight="14.4" x14ac:dyDescent="0.3"/>
  <cols>
    <col min="5" max="5" width="41.77734375" customWidth="1"/>
    <col min="7" max="7" width="38.88671875" customWidth="1"/>
    <col min="8" max="8" width="14.44140625" bestFit="1" customWidth="1"/>
  </cols>
  <sheetData>
    <row r="1" spans="4:8" x14ac:dyDescent="0.3">
      <c r="D1" t="s">
        <v>154</v>
      </c>
      <c r="E1" t="s">
        <v>155</v>
      </c>
      <c r="G1" t="s">
        <v>156</v>
      </c>
    </row>
    <row r="2" spans="4:8" x14ac:dyDescent="0.3">
      <c r="D2">
        <v>1</v>
      </c>
      <c r="E2" t="s">
        <v>157</v>
      </c>
    </row>
    <row r="3" spans="4:8" x14ac:dyDescent="0.3">
      <c r="D3">
        <v>1.1000000000000001</v>
      </c>
      <c r="E3" t="s">
        <v>158</v>
      </c>
      <c r="G3" t="s">
        <v>159</v>
      </c>
      <c r="H3" t="s">
        <v>160</v>
      </c>
    </row>
    <row r="4" spans="4:8" hidden="1" x14ac:dyDescent="0.3">
      <c r="G4" t="s">
        <v>161</v>
      </c>
      <c r="H4" t="s">
        <v>162</v>
      </c>
    </row>
    <row r="5" spans="4:8" x14ac:dyDescent="0.3">
      <c r="D5">
        <v>1.2</v>
      </c>
      <c r="E5" t="s">
        <v>163</v>
      </c>
      <c r="G5" t="s">
        <v>159</v>
      </c>
      <c r="H5" t="s">
        <v>160</v>
      </c>
    </row>
    <row r="6" spans="4:8" hidden="1" x14ac:dyDescent="0.3">
      <c r="G6" t="s">
        <v>164</v>
      </c>
      <c r="H6" t="s">
        <v>162</v>
      </c>
    </row>
    <row r="7" spans="4:8" x14ac:dyDescent="0.3">
      <c r="D7">
        <v>1.3</v>
      </c>
      <c r="E7" t="s">
        <v>165</v>
      </c>
      <c r="G7" t="s">
        <v>159</v>
      </c>
      <c r="H7" t="s">
        <v>160</v>
      </c>
    </row>
    <row r="8" spans="4:8" hidden="1" x14ac:dyDescent="0.3">
      <c r="G8" t="s">
        <v>161</v>
      </c>
      <c r="H8" t="s">
        <v>162</v>
      </c>
    </row>
    <row r="9" spans="4:8" x14ac:dyDescent="0.3">
      <c r="D9">
        <v>1.4</v>
      </c>
      <c r="E9" t="s">
        <v>166</v>
      </c>
      <c r="G9" t="s">
        <v>159</v>
      </c>
      <c r="H9" t="s">
        <v>160</v>
      </c>
    </row>
    <row r="10" spans="4:8" hidden="1" x14ac:dyDescent="0.3">
      <c r="G10" t="s">
        <v>164</v>
      </c>
      <c r="H10" t="s">
        <v>162</v>
      </c>
    </row>
    <row r="11" spans="4:8" x14ac:dyDescent="0.3">
      <c r="D11">
        <v>1.5</v>
      </c>
      <c r="E11" t="s">
        <v>167</v>
      </c>
      <c r="G11" t="s">
        <v>168</v>
      </c>
      <c r="H11" t="s">
        <v>160</v>
      </c>
    </row>
    <row r="12" spans="4:8" hidden="1" x14ac:dyDescent="0.3">
      <c r="G12" t="s">
        <v>169</v>
      </c>
      <c r="H12" t="s">
        <v>162</v>
      </c>
    </row>
    <row r="13" spans="4:8" x14ac:dyDescent="0.3">
      <c r="D13">
        <v>1.6</v>
      </c>
      <c r="E13" t="s">
        <v>170</v>
      </c>
      <c r="G13" t="s">
        <v>171</v>
      </c>
      <c r="H13" t="s">
        <v>160</v>
      </c>
    </row>
    <row r="14" spans="4:8" hidden="1" x14ac:dyDescent="0.3">
      <c r="G14" t="s">
        <v>172</v>
      </c>
      <c r="H14" t="s">
        <v>162</v>
      </c>
    </row>
    <row r="15" spans="4:8" x14ac:dyDescent="0.3">
      <c r="E15" t="s">
        <v>173</v>
      </c>
      <c r="G15" t="s">
        <v>174</v>
      </c>
      <c r="H15" t="s">
        <v>160</v>
      </c>
    </row>
    <row r="16" spans="4:8" hidden="1" x14ac:dyDescent="0.3">
      <c r="G16" t="s">
        <v>175</v>
      </c>
      <c r="H16" t="s">
        <v>162</v>
      </c>
    </row>
    <row r="17" spans="4:8" x14ac:dyDescent="0.3">
      <c r="D17">
        <v>2</v>
      </c>
      <c r="E17" t="s">
        <v>176</v>
      </c>
    </row>
    <row r="18" spans="4:8" x14ac:dyDescent="0.3">
      <c r="D18">
        <v>2.1</v>
      </c>
      <c r="E18" t="s">
        <v>177</v>
      </c>
      <c r="G18" t="s">
        <v>178</v>
      </c>
      <c r="H18" t="s">
        <v>160</v>
      </c>
    </row>
    <row r="19" spans="4:8" hidden="1" x14ac:dyDescent="0.3">
      <c r="G19" t="s">
        <v>179</v>
      </c>
      <c r="H19" t="s">
        <v>162</v>
      </c>
    </row>
    <row r="20" spans="4:8" x14ac:dyDescent="0.3">
      <c r="D20">
        <v>2.2000000000000002</v>
      </c>
      <c r="E20" t="s">
        <v>180</v>
      </c>
      <c r="G20" t="s">
        <v>181</v>
      </c>
      <c r="H20" t="s">
        <v>160</v>
      </c>
    </row>
    <row r="21" spans="4:8" hidden="1" x14ac:dyDescent="0.3">
      <c r="G21" t="s">
        <v>182</v>
      </c>
      <c r="H21" t="s">
        <v>162</v>
      </c>
    </row>
    <row r="22" spans="4:8" x14ac:dyDescent="0.3">
      <c r="D22">
        <v>2.2999999999999998</v>
      </c>
      <c r="E22" t="s">
        <v>183</v>
      </c>
      <c r="G22" t="s">
        <v>178</v>
      </c>
      <c r="H22" t="s">
        <v>160</v>
      </c>
    </row>
    <row r="23" spans="4:8" hidden="1" x14ac:dyDescent="0.3">
      <c r="G23" t="s">
        <v>179</v>
      </c>
      <c r="H23" t="s">
        <v>162</v>
      </c>
    </row>
    <row r="24" spans="4:8" x14ac:dyDescent="0.3">
      <c r="E24" t="s">
        <v>173</v>
      </c>
      <c r="G24" t="s">
        <v>184</v>
      </c>
      <c r="H24" t="s">
        <v>160</v>
      </c>
    </row>
    <row r="25" spans="4:8" hidden="1" x14ac:dyDescent="0.3">
      <c r="G25" t="s">
        <v>175</v>
      </c>
      <c r="H25" t="s">
        <v>162</v>
      </c>
    </row>
    <row r="26" spans="4:8" x14ac:dyDescent="0.3">
      <c r="D26">
        <v>3</v>
      </c>
      <c r="E26" t="s">
        <v>185</v>
      </c>
    </row>
    <row r="27" spans="4:8" x14ac:dyDescent="0.3">
      <c r="D27">
        <v>3.1</v>
      </c>
      <c r="E27" t="s">
        <v>186</v>
      </c>
      <c r="H27" t="s">
        <v>160</v>
      </c>
    </row>
    <row r="28" spans="4:8" x14ac:dyDescent="0.3">
      <c r="E28" t="s">
        <v>187</v>
      </c>
      <c r="H28" t="s">
        <v>162</v>
      </c>
    </row>
    <row r="29" spans="4:8" x14ac:dyDescent="0.3">
      <c r="D29">
        <v>3.2</v>
      </c>
      <c r="E29" t="s">
        <v>188</v>
      </c>
      <c r="H29" t="s">
        <v>160</v>
      </c>
    </row>
    <row r="30" spans="4:8" x14ac:dyDescent="0.3">
      <c r="E30" t="s">
        <v>189</v>
      </c>
      <c r="H30" t="s">
        <v>162</v>
      </c>
    </row>
    <row r="31" spans="4:8" x14ac:dyDescent="0.3">
      <c r="E31" t="s">
        <v>173</v>
      </c>
      <c r="G31" t="s">
        <v>190</v>
      </c>
      <c r="H31" t="s">
        <v>160</v>
      </c>
    </row>
    <row r="32" spans="4:8" hidden="1" x14ac:dyDescent="0.3">
      <c r="G32" t="s">
        <v>175</v>
      </c>
      <c r="H32" t="s">
        <v>162</v>
      </c>
    </row>
    <row r="33" spans="4:8" x14ac:dyDescent="0.3">
      <c r="D33">
        <v>4</v>
      </c>
      <c r="E33" t="s">
        <v>191</v>
      </c>
    </row>
    <row r="34" spans="4:8" x14ac:dyDescent="0.3">
      <c r="D34">
        <v>4.0999999999999996</v>
      </c>
      <c r="E34" t="s">
        <v>192</v>
      </c>
      <c r="H34" t="s">
        <v>160</v>
      </c>
    </row>
    <row r="35" spans="4:8" x14ac:dyDescent="0.3">
      <c r="E35" t="s">
        <v>193</v>
      </c>
      <c r="H35" t="s">
        <v>162</v>
      </c>
    </row>
    <row r="36" spans="4:8" x14ac:dyDescent="0.3">
      <c r="D36">
        <v>4.2</v>
      </c>
      <c r="E36" t="s">
        <v>194</v>
      </c>
      <c r="H36" t="s">
        <v>160</v>
      </c>
    </row>
    <row r="37" spans="4:8" x14ac:dyDescent="0.3">
      <c r="E37" t="s">
        <v>195</v>
      </c>
      <c r="H37" t="s">
        <v>162</v>
      </c>
    </row>
    <row r="38" spans="4:8" x14ac:dyDescent="0.3">
      <c r="E38" t="s">
        <v>173</v>
      </c>
      <c r="G38" t="s">
        <v>196</v>
      </c>
      <c r="H38" t="s">
        <v>160</v>
      </c>
    </row>
    <row r="39" spans="4:8" hidden="1" x14ac:dyDescent="0.3">
      <c r="G39" t="s">
        <v>175</v>
      </c>
      <c r="H39" t="s">
        <v>162</v>
      </c>
    </row>
    <row r="40" spans="4:8" x14ac:dyDescent="0.3">
      <c r="D40">
        <v>5</v>
      </c>
      <c r="E40" t="s">
        <v>197</v>
      </c>
    </row>
    <row r="41" spans="4:8" x14ac:dyDescent="0.3">
      <c r="E41" t="s">
        <v>198</v>
      </c>
      <c r="H41" t="s">
        <v>160</v>
      </c>
    </row>
    <row r="42" spans="4:8" x14ac:dyDescent="0.3">
      <c r="E42" t="s">
        <v>199</v>
      </c>
      <c r="H42" t="s">
        <v>200</v>
      </c>
    </row>
    <row r="43" spans="4:8" x14ac:dyDescent="0.3">
      <c r="E43" t="s">
        <v>201</v>
      </c>
      <c r="H43" t="s">
        <v>162</v>
      </c>
    </row>
    <row r="44" spans="4:8" x14ac:dyDescent="0.3">
      <c r="E44" t="s">
        <v>173</v>
      </c>
      <c r="F44" t="s">
        <v>202</v>
      </c>
      <c r="H44" t="s">
        <v>160</v>
      </c>
    </row>
    <row r="45" spans="4:8" hidden="1" x14ac:dyDescent="0.3">
      <c r="F45" t="s">
        <v>203</v>
      </c>
      <c r="H45" t="s">
        <v>162</v>
      </c>
    </row>
    <row r="46" spans="4:8" x14ac:dyDescent="0.3">
      <c r="D46">
        <v>6</v>
      </c>
      <c r="E46" t="s">
        <v>204</v>
      </c>
    </row>
    <row r="47" spans="4:8" x14ac:dyDescent="0.3">
      <c r="E47" t="s">
        <v>205</v>
      </c>
      <c r="F47" t="s">
        <v>206</v>
      </c>
      <c r="H47" t="s">
        <v>160</v>
      </c>
    </row>
    <row r="48" spans="4:8" hidden="1" x14ac:dyDescent="0.3">
      <c r="F48" t="s">
        <v>207</v>
      </c>
      <c r="H48" t="s">
        <v>162</v>
      </c>
    </row>
    <row r="49" spans="4:8" x14ac:dyDescent="0.3">
      <c r="E49" t="s">
        <v>173</v>
      </c>
      <c r="F49" t="s">
        <v>208</v>
      </c>
      <c r="H49" t="s">
        <v>160</v>
      </c>
    </row>
    <row r="50" spans="4:8" hidden="1" x14ac:dyDescent="0.3">
      <c r="F50" t="s">
        <v>203</v>
      </c>
      <c r="H50" t="s">
        <v>162</v>
      </c>
    </row>
    <row r="51" spans="4:8" hidden="1" x14ac:dyDescent="0.3">
      <c r="D51">
        <v>7</v>
      </c>
      <c r="F51" t="s">
        <v>209</v>
      </c>
    </row>
    <row r="52" spans="4:8" x14ac:dyDescent="0.3">
      <c r="E52" t="s">
        <v>210</v>
      </c>
      <c r="F52" t="s">
        <v>211</v>
      </c>
      <c r="H52" t="s">
        <v>160</v>
      </c>
    </row>
    <row r="53" spans="4:8" hidden="1" x14ac:dyDescent="0.3">
      <c r="F53" t="s">
        <v>212</v>
      </c>
      <c r="H53" t="s">
        <v>200</v>
      </c>
    </row>
    <row r="54" spans="4:8" hidden="1" x14ac:dyDescent="0.3">
      <c r="F54" t="s">
        <v>213</v>
      </c>
      <c r="H54" t="s">
        <v>162</v>
      </c>
    </row>
    <row r="55" spans="4:8" x14ac:dyDescent="0.3">
      <c r="E55" t="s">
        <v>173</v>
      </c>
      <c r="F55" t="s">
        <v>214</v>
      </c>
      <c r="H55" t="s">
        <v>160</v>
      </c>
    </row>
    <row r="56" spans="4:8" hidden="1" x14ac:dyDescent="0.3">
      <c r="F56" t="s">
        <v>203</v>
      </c>
      <c r="H56" t="s">
        <v>162</v>
      </c>
    </row>
    <row r="57" spans="4:8" hidden="1" x14ac:dyDescent="0.3"/>
    <row r="58" spans="4:8" hidden="1" x14ac:dyDescent="0.3"/>
  </sheetData>
  <autoFilter ref="D1:H58" xr:uid="{D10D550A-C211-4A4C-9C4A-2026A8DD4C8E}">
    <filterColumn colId="1">
      <customFilters>
        <customFilter operator="notEqual" val=" "/>
      </custom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D9524-8D52-4021-9F63-409228C817CD}">
  <dimension ref="D1:H8"/>
  <sheetViews>
    <sheetView workbookViewId="0">
      <selection activeCell="E7" sqref="E7"/>
    </sheetView>
  </sheetViews>
  <sheetFormatPr defaultRowHeight="14.4" x14ac:dyDescent="0.3"/>
  <cols>
    <col min="5" max="5" width="42.77734375" customWidth="1"/>
    <col min="6" max="6" width="39.5546875" customWidth="1"/>
  </cols>
  <sheetData>
    <row r="1" spans="4:8" ht="16.2" thickBot="1" x14ac:dyDescent="0.35">
      <c r="D1" s="22" t="s">
        <v>154</v>
      </c>
      <c r="E1" s="23" t="s">
        <v>215</v>
      </c>
      <c r="F1" s="23" t="s">
        <v>228</v>
      </c>
      <c r="G1">
        <f>60-SUM(G2:G8)</f>
        <v>0</v>
      </c>
    </row>
    <row r="2" spans="4:8" ht="16.2" thickBot="1" x14ac:dyDescent="0.35">
      <c r="D2" s="24">
        <v>1</v>
      </c>
      <c r="E2" s="35" t="s">
        <v>216</v>
      </c>
      <c r="F2" s="25" t="str">
        <f>TEXT(G2,"00")&amp;" ngày"</f>
        <v>02 ngày</v>
      </c>
      <c r="G2">
        <v>2</v>
      </c>
      <c r="H2" s="26" t="s">
        <v>217</v>
      </c>
    </row>
    <row r="3" spans="4:8" ht="31.8" thickBot="1" x14ac:dyDescent="0.35">
      <c r="D3" s="24">
        <v>2</v>
      </c>
      <c r="E3" s="35" t="s">
        <v>218</v>
      </c>
      <c r="F3" s="25" t="str">
        <f t="shared" ref="F3:F8" si="0">TEXT(G3,"00")&amp;" ngày"</f>
        <v>15 ngày</v>
      </c>
      <c r="G3">
        <v>15</v>
      </c>
      <c r="H3" s="26" t="s">
        <v>219</v>
      </c>
    </row>
    <row r="4" spans="4:8" ht="31.8" thickBot="1" x14ac:dyDescent="0.35">
      <c r="D4" s="24">
        <v>3</v>
      </c>
      <c r="E4" s="35" t="s">
        <v>220</v>
      </c>
      <c r="F4" s="25" t="str">
        <f t="shared" si="0"/>
        <v>02 ngày</v>
      </c>
      <c r="G4">
        <v>2</v>
      </c>
      <c r="H4" s="26" t="s">
        <v>221</v>
      </c>
    </row>
    <row r="5" spans="4:8" ht="16.2" thickBot="1" x14ac:dyDescent="0.35">
      <c r="D5" s="24">
        <v>4</v>
      </c>
      <c r="E5" s="35" t="s">
        <v>222</v>
      </c>
      <c r="F5" s="25" t="str">
        <f t="shared" si="0"/>
        <v>20 ngày</v>
      </c>
      <c r="G5">
        <v>20</v>
      </c>
      <c r="H5" s="26" t="s">
        <v>223</v>
      </c>
    </row>
    <row r="6" spans="4:8" ht="16.2" thickBot="1" x14ac:dyDescent="0.35">
      <c r="D6" s="24">
        <v>5</v>
      </c>
      <c r="E6" s="35" t="s">
        <v>224</v>
      </c>
      <c r="F6" s="25" t="str">
        <f t="shared" si="0"/>
        <v>10 ngày</v>
      </c>
      <c r="G6">
        <v>10</v>
      </c>
      <c r="H6" s="26" t="s">
        <v>225</v>
      </c>
    </row>
    <row r="7" spans="4:8" ht="63" thickBot="1" x14ac:dyDescent="0.35">
      <c r="D7" s="24">
        <v>6</v>
      </c>
      <c r="E7" s="36" t="s">
        <v>272</v>
      </c>
      <c r="F7" s="25" t="str">
        <f t="shared" si="0"/>
        <v>04 ngày</v>
      </c>
      <c r="G7">
        <v>4</v>
      </c>
      <c r="H7" s="26" t="s">
        <v>219</v>
      </c>
    </row>
    <row r="8" spans="4:8" ht="16.2" thickBot="1" x14ac:dyDescent="0.35">
      <c r="D8" s="24">
        <v>7</v>
      </c>
      <c r="E8" s="35" t="s">
        <v>226</v>
      </c>
      <c r="F8" s="25" t="str">
        <f t="shared" si="0"/>
        <v>07 ngày</v>
      </c>
      <c r="G8">
        <v>7</v>
      </c>
      <c r="H8" s="26" t="s">
        <v>227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696F6-2021-4C58-BA19-EE0373B951BD}">
  <dimension ref="C1:Q29"/>
  <sheetViews>
    <sheetView topLeftCell="F1" workbookViewId="0">
      <selection activeCell="P12" sqref="P12"/>
    </sheetView>
  </sheetViews>
  <sheetFormatPr defaultRowHeight="14.4" x14ac:dyDescent="0.3"/>
  <cols>
    <col min="4" max="4" width="26.21875" customWidth="1"/>
    <col min="5" max="5" width="22.33203125" bestFit="1" customWidth="1"/>
    <col min="6" max="6" width="22.33203125" customWidth="1"/>
    <col min="7" max="7" width="26.21875" bestFit="1" customWidth="1"/>
    <col min="8" max="8" width="25.109375" bestFit="1" customWidth="1"/>
    <col min="13" max="13" width="6.88671875" customWidth="1"/>
    <col min="14" max="14" width="28.33203125" customWidth="1"/>
    <col min="15" max="15" width="14.33203125" customWidth="1"/>
    <col min="16" max="16" width="13.77734375" customWidth="1"/>
    <col min="17" max="17" width="16.5546875" customWidth="1"/>
  </cols>
  <sheetData>
    <row r="1" spans="3:17" ht="50.4" x14ac:dyDescent="0.3">
      <c r="E1" t="s">
        <v>229</v>
      </c>
      <c r="G1" t="s">
        <v>230</v>
      </c>
      <c r="H1" t="s">
        <v>263</v>
      </c>
      <c r="J1" t="s">
        <v>259</v>
      </c>
      <c r="K1" t="s">
        <v>260</v>
      </c>
      <c r="L1" t="s">
        <v>261</v>
      </c>
      <c r="M1" s="28" t="s">
        <v>0</v>
      </c>
      <c r="N1" s="28" t="s">
        <v>256</v>
      </c>
      <c r="O1" s="28" t="s">
        <v>269</v>
      </c>
      <c r="P1" s="28" t="s">
        <v>257</v>
      </c>
      <c r="Q1" s="28" t="s">
        <v>258</v>
      </c>
    </row>
    <row r="2" spans="3:17" ht="16.8" x14ac:dyDescent="0.3">
      <c r="C2" t="s">
        <v>238</v>
      </c>
      <c r="D2" t="s">
        <v>237</v>
      </c>
      <c r="E2" t="s">
        <v>231</v>
      </c>
      <c r="G2" t="s">
        <v>246</v>
      </c>
      <c r="I2">
        <v>1</v>
      </c>
      <c r="J2">
        <v>37</v>
      </c>
      <c r="L2">
        <v>3</v>
      </c>
      <c r="M2" s="29">
        <v>1</v>
      </c>
      <c r="N2" s="30" t="str">
        <f>C2&amp;D2</f>
        <v>Nhánh rẽ Lâm San 343</v>
      </c>
      <c r="O2" s="31">
        <f ca="1">J2*(55+RANDBETWEEN(20,80)/10)</f>
        <v>2201.5</v>
      </c>
      <c r="P2" s="32">
        <v>1</v>
      </c>
      <c r="Q2" s="33" t="s">
        <v>267</v>
      </c>
    </row>
    <row r="3" spans="3:17" ht="16.8" x14ac:dyDescent="0.3">
      <c r="C3" t="s">
        <v>238</v>
      </c>
      <c r="D3" t="s">
        <v>239</v>
      </c>
      <c r="E3" t="s">
        <v>262</v>
      </c>
      <c r="G3" t="s">
        <v>246</v>
      </c>
      <c r="J3">
        <v>29</v>
      </c>
      <c r="L3">
        <v>3</v>
      </c>
      <c r="M3" s="29">
        <v>2</v>
      </c>
      <c r="N3" s="30" t="str">
        <f t="shared" ref="N3:N12" si="0">C3&amp;D3</f>
        <v>Nhánh rẽ Lâm San 338</v>
      </c>
      <c r="O3" s="31">
        <f t="shared" ref="O3:O12" ca="1" si="1">J3*(55+RANDBETWEEN(20,80)/10)</f>
        <v>1702.3000000000002</v>
      </c>
      <c r="P3" s="32"/>
      <c r="Q3" s="33"/>
    </row>
    <row r="4" spans="3:17" ht="16.8" x14ac:dyDescent="0.3">
      <c r="C4" t="s">
        <v>238</v>
      </c>
      <c r="D4" t="s">
        <v>240</v>
      </c>
      <c r="E4" t="s">
        <v>232</v>
      </c>
      <c r="G4" t="s">
        <v>246</v>
      </c>
      <c r="J4">
        <f>15+9</f>
        <v>24</v>
      </c>
      <c r="L4">
        <v>2</v>
      </c>
      <c r="M4" s="29">
        <v>3</v>
      </c>
      <c r="N4" s="30" t="str">
        <f t="shared" si="0"/>
        <v>Nhánh rẽ Lâm San 13</v>
      </c>
      <c r="O4" s="31">
        <f t="shared" ca="1" si="1"/>
        <v>1435.1999999999998</v>
      </c>
      <c r="P4" s="32"/>
      <c r="Q4" s="33"/>
    </row>
    <row r="5" spans="3:17" ht="14.4" customHeight="1" x14ac:dyDescent="0.3">
      <c r="C5" t="s">
        <v>238</v>
      </c>
      <c r="D5" t="s">
        <v>233</v>
      </c>
      <c r="E5" t="s">
        <v>235</v>
      </c>
      <c r="G5" t="s">
        <v>266</v>
      </c>
      <c r="H5" t="s">
        <v>264</v>
      </c>
      <c r="I5">
        <v>1</v>
      </c>
      <c r="J5">
        <f>98-86</f>
        <v>12</v>
      </c>
      <c r="L5">
        <v>1</v>
      </c>
      <c r="M5" s="29">
        <v>4</v>
      </c>
      <c r="N5" s="30" t="str">
        <f t="shared" si="0"/>
        <v>Nhánh rẽ Trạm xá Xuân Tây 5</v>
      </c>
      <c r="O5" s="31">
        <f t="shared" ca="1" si="1"/>
        <v>744</v>
      </c>
      <c r="P5" s="32">
        <v>1</v>
      </c>
      <c r="Q5" s="33" t="s">
        <v>271</v>
      </c>
    </row>
    <row r="6" spans="3:17" ht="16.8" x14ac:dyDescent="0.3">
      <c r="C6" t="s">
        <v>238</v>
      </c>
      <c r="D6" t="s">
        <v>234</v>
      </c>
      <c r="E6" t="s">
        <v>236</v>
      </c>
      <c r="G6" t="s">
        <v>266</v>
      </c>
      <c r="H6" t="s">
        <v>264</v>
      </c>
      <c r="J6">
        <v>16</v>
      </c>
      <c r="M6" s="29">
        <v>5</v>
      </c>
      <c r="N6" s="30" t="str">
        <f t="shared" si="0"/>
        <v>Nhánh rẽ Trạm xá Xuân Tây 7</v>
      </c>
      <c r="O6" s="31">
        <f t="shared" ca="1" si="1"/>
        <v>921.6</v>
      </c>
      <c r="P6" s="32"/>
      <c r="Q6" s="33"/>
    </row>
    <row r="7" spans="3:17" ht="14.4" customHeight="1" x14ac:dyDescent="0.3">
      <c r="C7" t="s">
        <v>238</v>
      </c>
      <c r="D7" t="s">
        <v>241</v>
      </c>
      <c r="E7" t="s">
        <v>247</v>
      </c>
      <c r="G7" t="s">
        <v>245</v>
      </c>
      <c r="I7">
        <v>1</v>
      </c>
      <c r="J7">
        <v>10</v>
      </c>
      <c r="M7" s="29">
        <v>6</v>
      </c>
      <c r="N7" s="30" t="str">
        <f t="shared" si="0"/>
        <v xml:space="preserve">Nhánh rẽ Lò Than 4 </v>
      </c>
      <c r="O7" s="31">
        <f t="shared" ca="1" si="1"/>
        <v>627</v>
      </c>
      <c r="P7" s="32">
        <v>1</v>
      </c>
      <c r="Q7" s="33" t="s">
        <v>268</v>
      </c>
    </row>
    <row r="8" spans="3:17" ht="16.8" x14ac:dyDescent="0.3">
      <c r="C8" t="s">
        <v>238</v>
      </c>
      <c r="D8" t="s">
        <v>242</v>
      </c>
      <c r="E8" t="s">
        <v>248</v>
      </c>
      <c r="G8" t="s">
        <v>245</v>
      </c>
      <c r="J8">
        <v>9</v>
      </c>
      <c r="M8" s="29">
        <v>7</v>
      </c>
      <c r="N8" s="30" t="str">
        <f t="shared" si="0"/>
        <v>Nhánh rẽ Lò Than 5</v>
      </c>
      <c r="O8" s="31">
        <f t="shared" ca="1" si="1"/>
        <v>526.5</v>
      </c>
      <c r="P8" s="32"/>
      <c r="Q8" s="33"/>
    </row>
    <row r="9" spans="3:17" ht="16.8" x14ac:dyDescent="0.3">
      <c r="C9" t="s">
        <v>238</v>
      </c>
      <c r="D9" t="s">
        <v>243</v>
      </c>
      <c r="E9" t="s">
        <v>249</v>
      </c>
      <c r="G9" t="s">
        <v>245</v>
      </c>
      <c r="J9">
        <v>16</v>
      </c>
      <c r="M9" s="29">
        <v>8</v>
      </c>
      <c r="N9" s="30" t="str">
        <f t="shared" si="0"/>
        <v>Nhánh rẽ Lò Than 6</v>
      </c>
      <c r="O9" s="31">
        <f t="shared" ca="1" si="1"/>
        <v>926.4</v>
      </c>
      <c r="P9" s="32"/>
      <c r="Q9" s="33"/>
    </row>
    <row r="10" spans="3:17" ht="16.8" x14ac:dyDescent="0.3">
      <c r="C10" t="s">
        <v>238</v>
      </c>
      <c r="D10" t="s">
        <v>244</v>
      </c>
      <c r="E10" t="s">
        <v>250</v>
      </c>
      <c r="G10" t="s">
        <v>245</v>
      </c>
      <c r="J10">
        <v>9</v>
      </c>
      <c r="M10" s="29">
        <v>9</v>
      </c>
      <c r="N10" s="30" t="str">
        <f t="shared" si="0"/>
        <v>Nhánh rẽ Lò Than 7</v>
      </c>
      <c r="O10" s="31">
        <f t="shared" ca="1" si="1"/>
        <v>520.19999999999993</v>
      </c>
      <c r="P10" s="32"/>
      <c r="Q10" s="33"/>
    </row>
    <row r="11" spans="3:17" ht="16.8" x14ac:dyDescent="0.3">
      <c r="C11" t="s">
        <v>238</v>
      </c>
      <c r="D11" t="s">
        <v>251</v>
      </c>
      <c r="E11" t="s">
        <v>252</v>
      </c>
      <c r="G11" t="s">
        <v>245</v>
      </c>
      <c r="J11">
        <v>34</v>
      </c>
      <c r="M11" s="29">
        <v>10</v>
      </c>
      <c r="N11" s="30" t="str">
        <f t="shared" si="0"/>
        <v>Nhánh rẽ Lò Than 8, 9</v>
      </c>
      <c r="O11" s="31">
        <f t="shared" ca="1" si="1"/>
        <v>2074</v>
      </c>
      <c r="P11" s="32"/>
      <c r="Q11" s="33"/>
    </row>
    <row r="12" spans="3:17" ht="67.2" x14ac:dyDescent="0.3">
      <c r="C12" t="s">
        <v>238</v>
      </c>
      <c r="D12" t="s">
        <v>253</v>
      </c>
      <c r="E12" t="s">
        <v>254</v>
      </c>
      <c r="G12" t="s">
        <v>255</v>
      </c>
      <c r="H12" t="s">
        <v>265</v>
      </c>
      <c r="J12">
        <v>9</v>
      </c>
      <c r="M12" s="29">
        <v>11</v>
      </c>
      <c r="N12" s="30" t="str">
        <f t="shared" si="0"/>
        <v>Nhánh rẽ Tân Bình 7</v>
      </c>
      <c r="O12" s="31">
        <f t="shared" ca="1" si="1"/>
        <v>540</v>
      </c>
      <c r="P12" s="29">
        <v>1</v>
      </c>
      <c r="Q12" s="34" t="s">
        <v>270</v>
      </c>
    </row>
    <row r="13" spans="3:17" x14ac:dyDescent="0.3">
      <c r="O13" s="27">
        <f ca="1">SUM(O2:O12)</f>
        <v>12218.7</v>
      </c>
    </row>
    <row r="19" spans="8:8" x14ac:dyDescent="0.3">
      <c r="H19">
        <v>28.3</v>
      </c>
    </row>
    <row r="20" spans="8:8" x14ac:dyDescent="0.3">
      <c r="H20">
        <v>67</v>
      </c>
    </row>
    <row r="21" spans="8:8" x14ac:dyDescent="0.3">
      <c r="H21">
        <v>50.7</v>
      </c>
    </row>
    <row r="22" spans="8:8" x14ac:dyDescent="0.3">
      <c r="H22">
        <v>57.5</v>
      </c>
    </row>
    <row r="23" spans="8:8" x14ac:dyDescent="0.3">
      <c r="H23">
        <v>58.3</v>
      </c>
    </row>
    <row r="24" spans="8:8" x14ac:dyDescent="0.3">
      <c r="H24">
        <v>60.7</v>
      </c>
    </row>
    <row r="25" spans="8:8" x14ac:dyDescent="0.3">
      <c r="H25">
        <v>59.4</v>
      </c>
    </row>
    <row r="26" spans="8:8" x14ac:dyDescent="0.3">
      <c r="H26">
        <v>40.5</v>
      </c>
    </row>
    <row r="27" spans="8:8" x14ac:dyDescent="0.3">
      <c r="H27">
        <v>40.6</v>
      </c>
    </row>
    <row r="28" spans="8:8" x14ac:dyDescent="0.3">
      <c r="H28">
        <v>40.5</v>
      </c>
    </row>
    <row r="29" spans="8:8" x14ac:dyDescent="0.3">
      <c r="H29">
        <v>40.5</v>
      </c>
    </row>
  </sheetData>
  <mergeCells count="6">
    <mergeCell ref="P2:P4"/>
    <mergeCell ref="Q2:Q4"/>
    <mergeCell ref="Q5:Q6"/>
    <mergeCell ref="P5:P6"/>
    <mergeCell ref="P7:P11"/>
    <mergeCell ref="Q7:Q11"/>
  </mergeCells>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5BB25-4CAF-4EA3-8064-FBF40120AE8D}">
  <dimension ref="B1:L11"/>
  <sheetViews>
    <sheetView tabSelected="1" zoomScaleNormal="100" workbookViewId="0">
      <selection activeCell="E1" sqref="E1:E1048576"/>
    </sheetView>
  </sheetViews>
  <sheetFormatPr defaultRowHeight="14.4" x14ac:dyDescent="0.3"/>
  <cols>
    <col min="5" max="5" width="5.21875" style="13" bestFit="1" customWidth="1"/>
    <col min="6" max="6" width="23.77734375" customWidth="1"/>
  </cols>
  <sheetData>
    <row r="1" spans="2:12" x14ac:dyDescent="0.3">
      <c r="G1">
        <v>10</v>
      </c>
      <c r="H1">
        <v>20</v>
      </c>
      <c r="I1">
        <v>30</v>
      </c>
      <c r="J1">
        <v>40</v>
      </c>
      <c r="K1">
        <v>50</v>
      </c>
      <c r="L1">
        <v>60</v>
      </c>
    </row>
    <row r="2" spans="2:12" ht="17.399999999999999" customHeight="1" x14ac:dyDescent="0.3">
      <c r="E2" s="37" t="s">
        <v>154</v>
      </c>
      <c r="F2" s="37" t="s">
        <v>215</v>
      </c>
      <c r="G2" s="37" t="s">
        <v>228</v>
      </c>
      <c r="H2" s="37"/>
      <c r="I2" s="37"/>
      <c r="J2" s="37"/>
      <c r="K2" s="37"/>
      <c r="L2" s="37"/>
    </row>
    <row r="3" spans="2:12" ht="16.8" x14ac:dyDescent="0.3">
      <c r="E3" s="37"/>
      <c r="F3" s="37"/>
      <c r="G3" s="28" t="s">
        <v>273</v>
      </c>
      <c r="H3" s="28" t="s">
        <v>273</v>
      </c>
      <c r="I3" s="28" t="s">
        <v>273</v>
      </c>
      <c r="J3" s="28" t="s">
        <v>273</v>
      </c>
      <c r="K3" s="28" t="s">
        <v>273</v>
      </c>
      <c r="L3" s="28" t="s">
        <v>273</v>
      </c>
    </row>
    <row r="4" spans="2:12" ht="16.8" x14ac:dyDescent="0.3">
      <c r="E4" s="37"/>
      <c r="F4" s="37"/>
      <c r="G4" s="38" t="str">
        <f>"01 - "&amp;G1</f>
        <v>01 - 10</v>
      </c>
      <c r="H4" s="28" t="str">
        <f>G1&amp;" - "&amp;H1</f>
        <v>10 - 20</v>
      </c>
      <c r="I4" s="28" t="str">
        <f t="shared" ref="I4:L4" si="0">H1&amp;" - "&amp;I1</f>
        <v>20 - 30</v>
      </c>
      <c r="J4" s="28" t="str">
        <f t="shared" si="0"/>
        <v>30 - 40</v>
      </c>
      <c r="K4" s="28" t="str">
        <f t="shared" si="0"/>
        <v>40 - 50</v>
      </c>
      <c r="L4" s="28" t="str">
        <f t="shared" si="0"/>
        <v>50 - 60</v>
      </c>
    </row>
    <row r="5" spans="2:12" ht="16.8" x14ac:dyDescent="0.3">
      <c r="C5">
        <f>Sheet2!G2</f>
        <v>2</v>
      </c>
      <c r="E5" s="39" t="s">
        <v>274</v>
      </c>
      <c r="F5" s="40" t="str">
        <f>Sheet2!E2</f>
        <v xml:space="preserve">Bàn giao tuyến </v>
      </c>
      <c r="G5" s="41"/>
      <c r="H5" s="39"/>
      <c r="I5" s="39"/>
      <c r="J5" s="39"/>
      <c r="K5" s="39"/>
      <c r="L5" s="39"/>
    </row>
    <row r="6" spans="2:12" ht="50.4" x14ac:dyDescent="0.3">
      <c r="B6">
        <f>SUM($C$5:C6)</f>
        <v>17</v>
      </c>
      <c r="C6">
        <f>Sheet2!G3</f>
        <v>15</v>
      </c>
      <c r="E6" s="39" t="s">
        <v>275</v>
      </c>
      <c r="F6" s="40" t="str">
        <f>Sheet2!E3</f>
        <v>Lãnh vật tư A cấp; mua sắm vật tư, phụ kiên B cấp</v>
      </c>
      <c r="G6" s="41"/>
      <c r="H6" s="39"/>
      <c r="I6" s="39"/>
      <c r="J6" s="39"/>
      <c r="K6" s="39"/>
      <c r="L6" s="39"/>
    </row>
    <row r="7" spans="2:12" ht="50.4" x14ac:dyDescent="0.3">
      <c r="B7">
        <f>SUM($C$5:C7)</f>
        <v>19</v>
      </c>
      <c r="C7">
        <f>Sheet2!G4</f>
        <v>2</v>
      </c>
      <c r="E7" s="39" t="s">
        <v>276</v>
      </c>
      <c r="F7" s="40" t="str">
        <f>Sheet2!E4</f>
        <v xml:space="preserve">Khảo sát cắt điện, xác nhận vật tư thu hồi trước tháo gỡ </v>
      </c>
      <c r="G7" s="41"/>
      <c r="H7" s="39"/>
      <c r="I7" s="39"/>
      <c r="J7" s="39"/>
      <c r="K7" s="39"/>
      <c r="L7" s="39"/>
    </row>
    <row r="8" spans="2:12" ht="33.6" x14ac:dyDescent="0.3">
      <c r="B8">
        <f>SUM($C$5:C8)</f>
        <v>39</v>
      </c>
      <c r="C8">
        <f>Sheet2!G5</f>
        <v>20</v>
      </c>
      <c r="E8" s="39" t="s">
        <v>277</v>
      </c>
      <c r="F8" s="40" t="str">
        <f>Sheet2!E5</f>
        <v>Đào lỗ trụ, lỗ neo, đóng cọc tiếp địa, …</v>
      </c>
      <c r="G8" s="39"/>
      <c r="H8" s="41"/>
      <c r="I8" s="39"/>
      <c r="J8" s="39"/>
      <c r="K8" s="39"/>
      <c r="L8" s="39"/>
    </row>
    <row r="9" spans="2:12" ht="16.8" x14ac:dyDescent="0.3">
      <c r="B9">
        <f>SUM($C$5:C9)</f>
        <v>49</v>
      </c>
      <c r="C9">
        <f>Sheet2!G6</f>
        <v>10</v>
      </c>
      <c r="E9" s="39" t="s">
        <v>278</v>
      </c>
      <c r="F9" s="40" t="str">
        <f>Sheet2!E6</f>
        <v>Chờ cắt điện thi công</v>
      </c>
      <c r="G9" s="39"/>
      <c r="H9" s="39"/>
      <c r="I9" s="41"/>
      <c r="J9" s="39"/>
      <c r="K9" s="39"/>
      <c r="L9" s="39"/>
    </row>
    <row r="10" spans="2:12" ht="134.4" x14ac:dyDescent="0.3">
      <c r="B10">
        <f>SUM($C$5:C10)</f>
        <v>53</v>
      </c>
      <c r="C10">
        <f>Sheet2!G7</f>
        <v>4</v>
      </c>
      <c r="E10" s="39" t="s">
        <v>279</v>
      </c>
      <c r="F10" s="40" t="str">
        <f>Sheet2!E7</f>
        <v>Cắt điện thi công tháo gỡ thu hồi vật tư phụ kiện đường dây trung thế; lắp đặt phụ kiện đường dây trung thế; kéo rãi căng dây trung thế và đấu nối hoàn chỉnh</v>
      </c>
      <c r="G10" s="39"/>
      <c r="H10" s="41"/>
      <c r="I10" s="39"/>
      <c r="J10" s="39"/>
      <c r="K10" s="39"/>
      <c r="L10" s="39"/>
    </row>
    <row r="11" spans="2:12" ht="33.6" x14ac:dyDescent="0.3">
      <c r="B11">
        <f>SUM($C$5:C11)</f>
        <v>60</v>
      </c>
      <c r="C11">
        <f>Sheet2!G8</f>
        <v>7</v>
      </c>
      <c r="E11" s="39" t="s">
        <v>280</v>
      </c>
      <c r="F11" s="40" t="str">
        <f>Sheet2!E8</f>
        <v>Lập hồ sơ hoàn công, tổ chức nghiệm thu</v>
      </c>
      <c r="G11" s="39"/>
      <c r="H11" s="39"/>
      <c r="I11" s="41"/>
      <c r="J11" s="39"/>
      <c r="K11" s="39"/>
      <c r="L11" s="39"/>
    </row>
  </sheetData>
  <mergeCells count="3">
    <mergeCell ref="E2:E4"/>
    <mergeCell ref="F2:F4"/>
    <mergeCell ref="G2:L2"/>
  </mergeCells>
  <phoneticPr fontId="9"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Sheet1</vt:lpstr>
      <vt:lpstr>NangLucKinhNghiem</vt:lpstr>
      <vt:lpstr>NhanSu</vt:lpstr>
      <vt:lpstr>DanhGia</vt:lpstr>
      <vt:lpstr>Sheet2</vt:lpstr>
      <vt:lpstr>TienDo</vt:lpstr>
      <vt:lpstr>Grant</vt:lpstr>
      <vt:lpstr>NangLucKinhNghiem!_MON_1517902759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THUC TRAN</dc:creator>
  <cp:lastModifiedBy>Thuc</cp:lastModifiedBy>
  <dcterms:created xsi:type="dcterms:W3CDTF">2015-06-05T18:17:20Z</dcterms:created>
  <dcterms:modified xsi:type="dcterms:W3CDTF">2020-02-17T16:35:21Z</dcterms:modified>
</cp:coreProperties>
</file>