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E:\OneDrive\ThuLoc\"/>
    </mc:Choice>
  </mc:AlternateContent>
  <xr:revisionPtr revIDLastSave="0" documentId="13_ncr:1_{D5402B8C-6AF5-45B2-9BE0-4A1819AC0F61}" xr6:coauthVersionLast="41" xr6:coauthVersionMax="41" xr10:uidLastSave="{00000000-0000-0000-0000-000000000000}"/>
  <bookViews>
    <workbookView xWindow="-108" yWindow="-108" windowWidth="23256" windowHeight="12576" xr2:uid="{00000000-000D-0000-FFFF-FFFF00000000}"/>
  </bookViews>
  <sheets>
    <sheet name="Data" sheetId="2" r:id="rId1"/>
    <sheet name="Sheet1" sheetId="5" r:id="rId2"/>
    <sheet name="NghiemThu" sheetId="1" r:id="rId3"/>
    <sheet name="CatDien" sheetId="3" r:id="rId4"/>
    <sheet name="HopDong" sheetId="4" r:id="rId5"/>
  </sheets>
  <externalReferences>
    <externalReference r:id="rId6"/>
    <externalReference r:id="rId7"/>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 i="2" l="1"/>
  <c r="U5" i="2" s="1"/>
  <c r="R4" i="2"/>
  <c r="R6" i="2"/>
  <c r="R5" i="2"/>
  <c r="R3" i="2"/>
  <c r="R2" i="2"/>
  <c r="L5" i="2" l="1"/>
  <c r="P5" i="2"/>
  <c r="S5" i="2"/>
  <c r="Q5" i="2" l="1"/>
  <c r="V5" i="2"/>
  <c r="I7" i="2"/>
  <c r="T5" i="2"/>
  <c r="W5" i="2" l="1"/>
  <c r="N2" i="4"/>
  <c r="E2" i="4"/>
  <c r="I6" i="2"/>
  <c r="I5" i="2"/>
  <c r="I4" i="2"/>
  <c r="I3" i="2"/>
  <c r="I2" i="2"/>
  <c r="M2" i="4"/>
  <c r="K2" i="4"/>
  <c r="O2" i="4"/>
</calcChain>
</file>

<file path=xl/sharedStrings.xml><?xml version="1.0" encoding="utf-8"?>
<sst xmlns="http://schemas.openxmlformats.org/spreadsheetml/2006/main" count="111" uniqueCount="85">
  <si>
    <t>CÔNG TY TNHH</t>
  </si>
  <si>
    <t>Số:         /TM-TL</t>
  </si>
  <si>
    <t>CỘNG HÒA XÃ HỘI CHỦ NGHĨA VIỆT NAM</t>
  </si>
  <si>
    <t>Xuân Lộc, ngày      tháng      năm 2019</t>
  </si>
  <si>
    <t>THƯ MỜI</t>
  </si>
  <si>
    <t>Về việc nghiệm thu đưa vào sử dụng</t>
  </si>
  <si>
    <t>Công trình: Đường dây trung thế và TBA 560kVA trang trại Bùi Đình Đức.</t>
  </si>
  <si>
    <t>Kính gửi : Điện lực Xuân Lộc</t>
  </si>
  <si>
    <r>
      <t>Hiện nay công trình</t>
    </r>
    <r>
      <rPr>
        <sz val="13"/>
        <color theme="1"/>
        <rFont val="VNI-Times"/>
      </rPr>
      <t xml:space="preserve"> </t>
    </r>
    <r>
      <rPr>
        <sz val="14"/>
        <color theme="1"/>
        <rFont val="Times New Roman"/>
        <family val="1"/>
      </rPr>
      <t xml:space="preserve">Đường dây trung thế và TBA 560kVA trang trại Bùi Đình Đức đã thi công xong, đảm bảo yêu cầu kỹ thuật để đóng điện vận hành. </t>
    </r>
  </si>
  <si>
    <t>Để kịp thời trong công tác đóng điện cung cấp điện cho khách hàng, Công ty TNHH Thu Lộc kính đề nghị Điện lực Xuân Lộc cử cán bộ trực tiếp tham gia nghiệm thu đưa vào sử dụng công trình trên.</t>
  </si>
  <si>
    <t>Thời gian : từ     giờ       phút,  các ngày      tháng 12 năm 2019.</t>
  </si>
  <si>
    <r>
      <t xml:space="preserve">Địa điểm : </t>
    </r>
    <r>
      <rPr>
        <sz val="14"/>
        <color rgb="FF0000CC"/>
        <rFont val="Times New Roman"/>
        <family val="1"/>
      </rPr>
      <t>Tại công trình, huyện Xuân Lộc, tỉnh Đồng Nai.</t>
    </r>
  </si>
  <si>
    <t>Trân Trọng kính chào!</t>
  </si>
  <si>
    <t>Nơi nhận :</t>
  </si>
  <si>
    <t>- Như trên ;</t>
  </si>
  <si>
    <t>- Lưu VT.</t>
  </si>
  <si>
    <t>GIÁM ĐỐC</t>
  </si>
  <si>
    <t>Trần Thị Ngọc Thọ</t>
  </si>
  <si>
    <r>
      <t xml:space="preserve"> THU LỘC
</t>
    </r>
    <r>
      <rPr>
        <b/>
        <vertAlign val="superscript"/>
        <sz val="13"/>
        <color theme="1"/>
        <rFont val="Times New Roman"/>
        <family val="1"/>
      </rPr>
      <t>_______________</t>
    </r>
  </si>
  <si>
    <r>
      <t xml:space="preserve">Độc lập - Tự do - Hạnh phúc
</t>
    </r>
    <r>
      <rPr>
        <b/>
        <vertAlign val="superscript"/>
        <sz val="14"/>
        <color theme="1"/>
        <rFont val="Times New Roman"/>
        <family val="1"/>
      </rPr>
      <t>______________________________</t>
    </r>
  </si>
  <si>
    <t>CongTrinh</t>
  </si>
  <si>
    <t>ID</t>
  </si>
  <si>
    <t>Đường dây trung thế &amp; TBA 3P 400kVA 22/0,4kV Công ty TNHH MTV Quang Vinh Việt</t>
  </si>
  <si>
    <t>Xuân Trường</t>
  </si>
  <si>
    <t>DiaDiem</t>
  </si>
  <si>
    <t>CongTy</t>
  </si>
  <si>
    <t>Đường dây trung thế &amp; TBA 1P 50kVA Giáo xứ Xuân Thiện</t>
  </si>
  <si>
    <t>Xuân Bắc</t>
  </si>
  <si>
    <t>Công ty TNHH MTV Quang Vinh Việt</t>
  </si>
  <si>
    <t>CongTyUpper</t>
  </si>
  <si>
    <t>Giáo xứ Xuân Thiện</t>
  </si>
  <si>
    <t>CongTyThietKe</t>
  </si>
  <si>
    <t>Công ty TNHH Trang Song Anh</t>
  </si>
  <si>
    <t>Đường dây trung thế &amp; TBA 3P 250kVA 22/0,4kV Công ty TNHH MTV Nguyễn Thuận Thiên</t>
  </si>
  <si>
    <t>Xuân Tâm</t>
  </si>
  <si>
    <t>Công ty TNHH MTV Nguyễn Thuận Thiên</t>
  </si>
  <si>
    <t>Đường dây trung thế &amp; TBA 3P 250kVA 22/0,4kV Công ty TNHH SX-TM Chế biến gỗ NQH</t>
  </si>
  <si>
    <t>Xuân Hưng</t>
  </si>
  <si>
    <t>Công ty TNHH SX-TM Chế biến gỗ NQH</t>
  </si>
  <si>
    <t>Năm</t>
  </si>
  <si>
    <t>Phát triển đường dây hạ thế sau trạm Tam Hiệp 4</t>
  </si>
  <si>
    <t>Xuân Hiệp</t>
  </si>
  <si>
    <t>Nguyễn Lương Quế</t>
  </si>
  <si>
    <t>GioiTinh</t>
  </si>
  <si>
    <t>Ông</t>
  </si>
  <si>
    <t>GTDaiDien</t>
  </si>
  <si>
    <t>TenDaiDien</t>
  </si>
  <si>
    <t>Xa</t>
  </si>
  <si>
    <t>TenCongTrinh</t>
  </si>
  <si>
    <t>Nam</t>
  </si>
  <si>
    <t>GiaXayLap</t>
  </si>
  <si>
    <t>ChucVu</t>
  </si>
  <si>
    <t>TenDonVi</t>
  </si>
  <si>
    <t>BangChu</t>
  </si>
  <si>
    <t>TamUng</t>
  </si>
  <si>
    <t>ConLai</t>
  </si>
  <si>
    <t>TamUngBangChu</t>
  </si>
  <si>
    <t>ConLaiBangChu</t>
  </si>
  <si>
    <t>KhoiLuong</t>
  </si>
  <si>
    <t>Cáp ABC 3x95mm2 dài 400 mét</t>
  </si>
  <si>
    <t>Chủ đầu tư</t>
  </si>
  <si>
    <t>Đường dây trung thế &amp; TBA 1P 100kVA Đặng Đình Khang</t>
  </si>
  <si>
    <t>Đặng Đình Khang</t>
  </si>
  <si>
    <t>MUCCONGTY</t>
  </si>
  <si>
    <t>CÔNG TY TNHH MTV
NGUYỄN THUẬN THIÊN</t>
  </si>
  <si>
    <t>MUCKYTEN</t>
  </si>
  <si>
    <t>NGƯỜI LÀM ĐƠN</t>
  </si>
  <si>
    <t>DaiDien</t>
  </si>
  <si>
    <t>Nguyễn Hữu Yên</t>
  </si>
  <si>
    <t>GIÁO XỨ XUÂN THIỆN</t>
  </si>
  <si>
    <t>NGUYỄN LƯƠNG QUẾ</t>
  </si>
  <si>
    <t>ĐẶNG ĐÌNH KHANG</t>
  </si>
  <si>
    <t>CÔNG TY TNHH SX-TM
 CHẾ BIẾN GỖ NQH</t>
  </si>
  <si>
    <t>CÔNG TY TNHH MTV
QUANG VINH VIỆT</t>
  </si>
  <si>
    <t>Phan Ngọc Quốc</t>
  </si>
  <si>
    <t>GiaTriCoVAT</t>
  </si>
  <si>
    <t>TiLeTamUng</t>
  </si>
  <si>
    <t>GiaTriTamUng</t>
  </si>
  <si>
    <t>ChucVuDaiDien</t>
  </si>
  <si>
    <t>Giám đốc</t>
  </si>
  <si>
    <t>GiaChuaThue</t>
  </si>
  <si>
    <t>GiaTriCoVATtxt</t>
  </si>
  <si>
    <t>GiaTriTamUngTXT</t>
  </si>
  <si>
    <t>ConLaiTXT</t>
  </si>
  <si>
    <t>GiaTriCoVATBangChu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</si>
</sst>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6">
    <font>
      <sz val="11"/>
      <color theme="1"/>
      <name val="Calibri"/>
      <family val="2"/>
      <scheme val="minor"/>
    </font>
    <font>
      <sz val="13"/>
      <color theme="1"/>
      <name val="VNI-Times"/>
    </font>
    <font>
      <b/>
      <sz val="13"/>
      <color theme="1"/>
      <name val="Times New Roman"/>
      <family val="1"/>
    </font>
    <font>
      <sz val="13"/>
      <color theme="1"/>
      <name val="Times New Roman"/>
      <family val="1"/>
    </font>
    <font>
      <b/>
      <sz val="14"/>
      <color theme="1"/>
      <name val="Times New Roman"/>
      <family val="1"/>
    </font>
    <font>
      <i/>
      <sz val="14"/>
      <color theme="1"/>
      <name val="Times New Roman"/>
      <family val="1"/>
    </font>
    <font>
      <b/>
      <sz val="16"/>
      <color theme="1"/>
      <name val="Times New Roman"/>
      <family val="1"/>
    </font>
    <font>
      <sz val="14"/>
      <color theme="1"/>
      <name val="Times New Roman"/>
      <family val="1"/>
    </font>
    <font>
      <sz val="14"/>
      <color rgb="FF0000CC"/>
      <name val="Times New Roman"/>
      <family val="1"/>
    </font>
    <font>
      <b/>
      <i/>
      <sz val="12"/>
      <color theme="1"/>
      <name val="Times New Roman"/>
      <family val="1"/>
    </font>
    <font>
      <sz val="12"/>
      <color theme="1"/>
      <name val="Times New Roman"/>
      <family val="1"/>
    </font>
    <font>
      <i/>
      <sz val="13"/>
      <color theme="1"/>
      <name val="Times New Roman"/>
      <family val="1"/>
    </font>
    <font>
      <b/>
      <vertAlign val="superscript"/>
      <sz val="13"/>
      <color theme="1"/>
      <name val="Times New Roman"/>
      <family val="1"/>
    </font>
    <font>
      <b/>
      <vertAlign val="superscript"/>
      <sz val="14"/>
      <color theme="1"/>
      <name val="Times New Roman"/>
      <family val="1"/>
    </font>
    <font>
      <sz val="11"/>
      <color rgb="FF0000CC"/>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5" fillId="0" borderId="0" applyFont="0" applyFill="0" applyBorder="0" applyAlignment="0" applyProtection="0"/>
  </cellStyleXfs>
  <cellXfs count="28">
    <xf numFmtId="0" fontId="0" fillId="0" borderId="0" xfId="0"/>
    <xf numFmtId="0" fontId="2"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left" vertical="center"/>
    </xf>
    <xf numFmtId="0" fontId="7"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top"/>
    </xf>
    <xf numFmtId="0" fontId="0" fillId="0" borderId="0" xfId="0" applyAlignment="1">
      <alignment horizontal="left"/>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center"/>
    </xf>
    <xf numFmtId="0" fontId="14" fillId="0" borderId="0" xfId="0" applyFont="1"/>
    <xf numFmtId="164" fontId="14" fillId="0" borderId="0" xfId="1" applyNumberFormat="1" applyFont="1"/>
    <xf numFmtId="164" fontId="0" fillId="0" borderId="0" xfId="0" applyNumberFormat="1"/>
    <xf numFmtId="164" fontId="0" fillId="0" borderId="0" xfId="1" applyNumberFormat="1" applyFont="1"/>
    <xf numFmtId="0" fontId="14" fillId="0" borderId="0" xfId="0" applyFont="1" applyAlignment="1">
      <alignment wrapText="1"/>
    </xf>
    <xf numFmtId="0" fontId="14" fillId="0" borderId="0" xfId="0" applyFont="1" applyAlignment="1">
      <alignment horizontal="center" wrapText="1"/>
    </xf>
    <xf numFmtId="9" fontId="0" fillId="0" borderId="0" xfId="0" applyNumberFormat="1"/>
    <xf numFmtId="165" fontId="0" fillId="0" borderId="0" xfId="0" applyNumberFormat="1"/>
    <xf numFmtId="0" fontId="0" fillId="0" borderId="0" xfId="0" applyAlignment="1">
      <alignment wrapText="1"/>
    </xf>
    <xf numFmtId="0" fontId="7" fillId="0" borderId="0" xfId="0" applyFont="1" applyAlignment="1">
      <alignment horizontal="left"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soft\Addins\VnTools-Excel.xla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oft\Addins\VnTools-Excel.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VND"/>
    </defined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nTools-Excel"/>
    </sheetNames>
    <definedNames>
      <definedName name="vnd"/>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
  <sheetViews>
    <sheetView tabSelected="1" workbookViewId="0">
      <selection activeCell="H5" sqref="H5"/>
    </sheetView>
  </sheetViews>
  <sheetFormatPr defaultRowHeight="14.4" outlineLevelCol="1"/>
  <cols>
    <col min="3" max="3" width="32.33203125" style="23" customWidth="1"/>
    <col min="4" max="4" width="17" customWidth="1"/>
    <col min="5" max="5" width="7.6640625" bestFit="1" customWidth="1"/>
    <col min="6" max="7" width="16" customWidth="1"/>
    <col min="8" max="8" width="42.33203125" customWidth="1"/>
    <col min="9" max="10" width="33.33203125" customWidth="1"/>
    <col min="11" max="11" width="25.6640625" bestFit="1" customWidth="1"/>
    <col min="12" max="12" width="25.5546875" customWidth="1"/>
    <col min="13" max="13" width="14.6640625" customWidth="1"/>
    <col min="14" max="14" width="19.109375" customWidth="1"/>
    <col min="16" max="17" width="12" bestFit="1" customWidth="1"/>
    <col min="18" max="18" width="19.109375" hidden="1" customWidth="1" outlineLevel="1"/>
    <col min="19" max="19" width="49.77734375" hidden="1" customWidth="1" outlineLevel="1"/>
    <col min="20" max="20" width="46.5546875" hidden="1" customWidth="1" outlineLevel="1"/>
    <col min="21" max="21" width="19.109375" hidden="1" customWidth="1" outlineLevel="1"/>
    <col min="22" max="23" width="0" hidden="1" customWidth="1" outlineLevel="1"/>
    <col min="24" max="24" width="8.88671875" collapsed="1"/>
  </cols>
  <sheetData>
    <row r="1" spans="1:23" ht="24.6" customHeight="1">
      <c r="A1" t="s">
        <v>21</v>
      </c>
      <c r="B1" t="s">
        <v>39</v>
      </c>
      <c r="C1" s="23" t="s">
        <v>20</v>
      </c>
      <c r="D1" t="s">
        <v>24</v>
      </c>
      <c r="E1" t="s">
        <v>43</v>
      </c>
      <c r="F1" t="s">
        <v>67</v>
      </c>
      <c r="G1" t="s">
        <v>78</v>
      </c>
      <c r="H1" t="s">
        <v>25</v>
      </c>
      <c r="I1" t="s">
        <v>29</v>
      </c>
      <c r="J1" t="s">
        <v>63</v>
      </c>
      <c r="K1" t="s">
        <v>31</v>
      </c>
      <c r="L1" t="s">
        <v>65</v>
      </c>
      <c r="M1" t="s">
        <v>80</v>
      </c>
      <c r="N1" t="s">
        <v>75</v>
      </c>
      <c r="O1" t="s">
        <v>76</v>
      </c>
      <c r="P1" t="s">
        <v>77</v>
      </c>
      <c r="Q1" t="s">
        <v>55</v>
      </c>
      <c r="R1" t="s">
        <v>84</v>
      </c>
      <c r="S1" t="s">
        <v>56</v>
      </c>
      <c r="T1" t="s">
        <v>57</v>
      </c>
      <c r="U1" t="s">
        <v>81</v>
      </c>
      <c r="V1" t="s">
        <v>82</v>
      </c>
      <c r="W1" t="s">
        <v>83</v>
      </c>
    </row>
    <row r="2" spans="1:23" ht="43.2">
      <c r="B2">
        <v>2019</v>
      </c>
      <c r="C2" s="23" t="s">
        <v>22</v>
      </c>
      <c r="D2" t="s">
        <v>23</v>
      </c>
      <c r="G2" t="s">
        <v>79</v>
      </c>
      <c r="H2" t="s">
        <v>28</v>
      </c>
      <c r="I2" s="15" t="str">
        <f t="shared" ref="I2:I7" si="0">UPPER(H2)</f>
        <v>CÔNG TY TNHH MTV QUANG VINH VIỆT</v>
      </c>
      <c r="J2" s="19" t="s">
        <v>73</v>
      </c>
      <c r="K2" t="s">
        <v>32</v>
      </c>
      <c r="L2" t="s">
        <v>16</v>
      </c>
      <c r="R2" t="str">
        <f>[1]!VND(N2)</f>
        <v/>
      </c>
    </row>
    <row r="3" spans="1:23" ht="28.8">
      <c r="B3">
        <v>2019</v>
      </c>
      <c r="C3" s="23" t="s">
        <v>26</v>
      </c>
      <c r="D3" t="s">
        <v>27</v>
      </c>
      <c r="G3" t="s">
        <v>79</v>
      </c>
      <c r="H3" t="s">
        <v>30</v>
      </c>
      <c r="I3" s="15" t="str">
        <f t="shared" si="0"/>
        <v>GIÁO XỨ XUÂN THIỆN</v>
      </c>
      <c r="J3" s="15" t="s">
        <v>69</v>
      </c>
      <c r="K3" t="s">
        <v>32</v>
      </c>
      <c r="L3" t="s">
        <v>16</v>
      </c>
      <c r="R3" t="str">
        <f>[1]!VND(N3)</f>
        <v/>
      </c>
    </row>
    <row r="4" spans="1:23" ht="43.2">
      <c r="B4">
        <v>2019</v>
      </c>
      <c r="C4" s="23" t="s">
        <v>33</v>
      </c>
      <c r="D4" t="s">
        <v>34</v>
      </c>
      <c r="F4" t="s">
        <v>68</v>
      </c>
      <c r="G4" t="s">
        <v>79</v>
      </c>
      <c r="H4" t="s">
        <v>35</v>
      </c>
      <c r="I4" s="15" t="str">
        <f t="shared" si="0"/>
        <v>CÔNG TY TNHH MTV NGUYỄN THUẬN THIÊN</v>
      </c>
      <c r="J4" s="20" t="s">
        <v>64</v>
      </c>
      <c r="K4" t="s">
        <v>32</v>
      </c>
      <c r="L4" t="s">
        <v>16</v>
      </c>
      <c r="R4" t="str">
        <f>[1]!VND(N4)</f>
        <v/>
      </c>
    </row>
    <row r="5" spans="1:23" ht="43.2">
      <c r="B5">
        <v>2019</v>
      </c>
      <c r="C5" s="23" t="s">
        <v>36</v>
      </c>
      <c r="D5" t="s">
        <v>37</v>
      </c>
      <c r="E5" t="s">
        <v>44</v>
      </c>
      <c r="F5" t="s">
        <v>74</v>
      </c>
      <c r="G5" t="s">
        <v>79</v>
      </c>
      <c r="H5" t="s">
        <v>38</v>
      </c>
      <c r="I5" s="15" t="str">
        <f t="shared" si="0"/>
        <v>CÔNG TY TNHH SX-TM CHẾ BIẾN GỖ NQH</v>
      </c>
      <c r="J5" s="19" t="s">
        <v>72</v>
      </c>
      <c r="K5" t="s">
        <v>32</v>
      </c>
      <c r="L5" t="str">
        <f>UPPER(G5)</f>
        <v>GIÁM ĐỐC</v>
      </c>
      <c r="M5" s="22">
        <v>445000000</v>
      </c>
      <c r="N5" s="18">
        <f>+M5*1.1</f>
        <v>489500000.00000006</v>
      </c>
      <c r="O5" s="21">
        <v>0.4</v>
      </c>
      <c r="P5" s="17">
        <f>O5*N5</f>
        <v>195800000.00000003</v>
      </c>
      <c r="Q5" s="17">
        <f>N5-P5</f>
        <v>293700000</v>
      </c>
      <c r="R5" t="str">
        <f>[1]!VND(N5)</f>
        <v>Bốn trăm tám mươi chín triệu, năm trăm nghìn đồng chẵn.</v>
      </c>
      <c r="S5" s="17" t="str">
        <f>[1]!VND(P5)</f>
        <v>Một trăm chín mươi lăm triệu, tám trăm nghìn đồng chẵn.</v>
      </c>
      <c r="T5" t="str">
        <f>[1]!VND(Q5)</f>
        <v>Hai trăm chín mươi ba triệu, bảy trăm nghìn đồng chẵn.</v>
      </c>
      <c r="U5" s="18" t="str">
        <f>TEXT(N5,"##0,0")</f>
        <v>489,500,000</v>
      </c>
      <c r="V5" s="18" t="str">
        <f>TEXT(P5,"##0,0")</f>
        <v>195,800,000</v>
      </c>
      <c r="W5" s="18" t="str">
        <f>TEXT(Q5,"##0,0")</f>
        <v>293,700,000</v>
      </c>
    </row>
    <row r="6" spans="1:23" ht="28.8">
      <c r="B6">
        <v>2019</v>
      </c>
      <c r="C6" s="23" t="s">
        <v>40</v>
      </c>
      <c r="D6" t="s">
        <v>41</v>
      </c>
      <c r="E6" t="s">
        <v>44</v>
      </c>
      <c r="F6" t="s">
        <v>42</v>
      </c>
      <c r="G6" t="s">
        <v>79</v>
      </c>
      <c r="H6" t="s">
        <v>42</v>
      </c>
      <c r="I6" s="15" t="str">
        <f t="shared" si="0"/>
        <v>NGUYỄN LƯƠNG QUẾ</v>
      </c>
      <c r="J6" s="15" t="s">
        <v>70</v>
      </c>
      <c r="K6" t="s">
        <v>32</v>
      </c>
      <c r="L6" t="s">
        <v>16</v>
      </c>
      <c r="N6" s="18">
        <v>115000000</v>
      </c>
      <c r="R6" t="str">
        <f>[1]!VND(N6)</f>
        <v>Một trăm mười lăm triệu đồng chẵn.</v>
      </c>
      <c r="U6" s="18">
        <v>115000000</v>
      </c>
    </row>
    <row r="7" spans="1:23" ht="28.8">
      <c r="B7">
        <v>2019</v>
      </c>
      <c r="C7" s="23" t="s">
        <v>61</v>
      </c>
      <c r="D7" t="s">
        <v>37</v>
      </c>
      <c r="E7" t="s">
        <v>44</v>
      </c>
      <c r="F7" t="s">
        <v>62</v>
      </c>
      <c r="G7" t="s">
        <v>60</v>
      </c>
      <c r="H7" t="s">
        <v>62</v>
      </c>
      <c r="I7" s="15" t="str">
        <f t="shared" si="0"/>
        <v>ĐẶNG ĐÌNH KHANG</v>
      </c>
      <c r="J7" s="15" t="s">
        <v>71</v>
      </c>
      <c r="K7" t="s">
        <v>32</v>
      </c>
      <c r="L7"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48953-BEB1-4EAB-9A13-3ED96877DC98}">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J21"/>
  <sheetViews>
    <sheetView workbookViewId="0">
      <selection activeCell="E12" sqref="E12"/>
    </sheetView>
  </sheetViews>
  <sheetFormatPr defaultRowHeight="14.4"/>
  <cols>
    <col min="5" max="5" width="34.44140625" customWidth="1"/>
    <col min="6" max="6" width="10.88671875" customWidth="1"/>
    <col min="7" max="7" width="43.21875" customWidth="1"/>
  </cols>
  <sheetData>
    <row r="1" spans="5:10" ht="16.8">
      <c r="E1" s="3" t="s">
        <v>0</v>
      </c>
      <c r="F1" s="14"/>
      <c r="G1" s="3" t="s">
        <v>2</v>
      </c>
      <c r="H1" s="14"/>
      <c r="I1" s="14"/>
      <c r="J1" s="14"/>
    </row>
    <row r="2" spans="5:10" ht="37.799999999999997">
      <c r="E2" s="1" t="s">
        <v>18</v>
      </c>
      <c r="F2" s="14"/>
      <c r="G2" s="2" t="s">
        <v>19</v>
      </c>
      <c r="H2" s="14"/>
      <c r="I2" s="14"/>
      <c r="J2" s="14"/>
    </row>
    <row r="3" spans="5:10" ht="18">
      <c r="E3" s="4" t="s">
        <v>1</v>
      </c>
      <c r="F3" s="14"/>
      <c r="G3" s="5" t="s">
        <v>3</v>
      </c>
      <c r="H3" s="14"/>
      <c r="I3" s="14"/>
      <c r="J3" s="14"/>
    </row>
    <row r="4" spans="5:10" ht="16.8">
      <c r="E4" s="9"/>
      <c r="F4" s="10"/>
      <c r="I4">
        <v>1</v>
      </c>
    </row>
    <row r="5" spans="5:10" ht="20.399999999999999">
      <c r="E5" s="25" t="s">
        <v>4</v>
      </c>
      <c r="F5" s="25"/>
      <c r="G5" s="25"/>
    </row>
    <row r="6" spans="5:10" ht="16.8">
      <c r="E6" s="26" t="s">
        <v>5</v>
      </c>
      <c r="F6" s="26"/>
      <c r="G6" s="26"/>
    </row>
    <row r="7" spans="5:10" ht="16.8">
      <c r="E7" s="26" t="s">
        <v>6</v>
      </c>
      <c r="F7" s="26"/>
      <c r="G7" s="26"/>
    </row>
    <row r="8" spans="5:10" ht="17.399999999999999">
      <c r="E8" s="8"/>
      <c r="F8" s="11"/>
    </row>
    <row r="9" spans="5:10" ht="18">
      <c r="E9" s="27" t="s">
        <v>7</v>
      </c>
      <c r="F9" s="27"/>
      <c r="G9" s="27"/>
    </row>
    <row r="10" spans="5:10" ht="18">
      <c r="E10" s="27"/>
      <c r="F10" s="27"/>
      <c r="G10" s="27"/>
    </row>
    <row r="11" spans="5:10" ht="68.400000000000006" customHeight="1">
      <c r="E11" s="24" t="s">
        <v>8</v>
      </c>
      <c r="F11" s="24"/>
      <c r="G11" s="24"/>
    </row>
    <row r="12" spans="5:10" ht="18">
      <c r="E12" s="7" t="s">
        <v>9</v>
      </c>
      <c r="F12" s="11"/>
    </row>
    <row r="13" spans="5:10" ht="18">
      <c r="E13" s="7" t="s">
        <v>10</v>
      </c>
      <c r="F13" s="11"/>
    </row>
    <row r="14" spans="5:10" ht="18">
      <c r="E14" s="7" t="s">
        <v>11</v>
      </c>
      <c r="F14" s="11"/>
    </row>
    <row r="15" spans="5:10" ht="18">
      <c r="E15" s="7" t="s">
        <v>12</v>
      </c>
      <c r="F15" s="11"/>
    </row>
    <row r="16" spans="5:10" ht="17.399999999999999">
      <c r="E16" s="12" t="s">
        <v>13</v>
      </c>
      <c r="F16" s="8" t="s">
        <v>16</v>
      </c>
    </row>
    <row r="17" spans="5:6" ht="17.399999999999999">
      <c r="E17" s="13" t="s">
        <v>14</v>
      </c>
      <c r="F17" s="8"/>
    </row>
    <row r="18" spans="5:6" ht="17.399999999999999">
      <c r="E18" s="13" t="s">
        <v>15</v>
      </c>
      <c r="F18" s="8"/>
    </row>
    <row r="19" spans="5:6" ht="17.399999999999999">
      <c r="E19" s="6"/>
      <c r="F19" s="8"/>
    </row>
    <row r="20" spans="5:6" ht="17.399999999999999">
      <c r="E20" s="6"/>
      <c r="F20" s="8"/>
    </row>
    <row r="21" spans="5:6" ht="18">
      <c r="E21" s="7"/>
      <c r="F21" s="8" t="s">
        <v>17</v>
      </c>
    </row>
  </sheetData>
  <mergeCells count="6">
    <mergeCell ref="E11:G11"/>
    <mergeCell ref="E5:G5"/>
    <mergeCell ref="E6:G6"/>
    <mergeCell ref="E7:G7"/>
    <mergeCell ref="E9:G9"/>
    <mergeCell ref="E10:G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2" workbookViewId="0">
      <selection activeCell="D33" sqref="D33:D34"/>
    </sheetView>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2"/>
  <sheetViews>
    <sheetView workbookViewId="0">
      <selection activeCell="D4" sqref="D4"/>
    </sheetView>
  </sheetViews>
  <sheetFormatPr defaultRowHeight="14.4"/>
  <cols>
    <col min="3" max="3" width="41.44140625" bestFit="1" customWidth="1"/>
    <col min="4" max="4" width="32.33203125" customWidth="1"/>
    <col min="5" max="5" width="27.88671875" customWidth="1"/>
    <col min="6" max="6" width="9.109375" bestFit="1" customWidth="1"/>
    <col min="7" max="7" width="9.5546875" bestFit="1" customWidth="1"/>
    <col min="8" max="8" width="16.5546875" bestFit="1" customWidth="1"/>
    <col min="9" max="9" width="16.5546875" customWidth="1"/>
    <col min="10" max="10" width="19.33203125" bestFit="1" customWidth="1"/>
    <col min="11" max="11" width="31.21875" customWidth="1"/>
    <col min="12" max="12" width="13.77734375" bestFit="1" customWidth="1"/>
    <col min="13" max="13" width="13.77734375" customWidth="1"/>
    <col min="14" max="14" width="11.21875" bestFit="1" customWidth="1"/>
    <col min="15" max="15" width="0" hidden="1" customWidth="1"/>
  </cols>
  <sheetData>
    <row r="1" spans="2:15">
      <c r="B1" t="s">
        <v>49</v>
      </c>
      <c r="C1" t="s">
        <v>48</v>
      </c>
      <c r="D1" t="s">
        <v>58</v>
      </c>
      <c r="E1" t="s">
        <v>52</v>
      </c>
      <c r="F1" t="s">
        <v>47</v>
      </c>
      <c r="G1" t="s">
        <v>45</v>
      </c>
      <c r="H1" t="s">
        <v>46</v>
      </c>
      <c r="I1" t="s">
        <v>51</v>
      </c>
      <c r="J1" t="s">
        <v>50</v>
      </c>
      <c r="K1" t="s">
        <v>53</v>
      </c>
      <c r="L1" t="s">
        <v>54</v>
      </c>
      <c r="M1" t="s">
        <v>56</v>
      </c>
      <c r="N1" t="s">
        <v>55</v>
      </c>
      <c r="O1" t="s">
        <v>57</v>
      </c>
    </row>
    <row r="2" spans="2:15">
      <c r="B2">
        <v>2019</v>
      </c>
      <c r="C2" t="s">
        <v>40</v>
      </c>
      <c r="D2" t="s">
        <v>59</v>
      </c>
      <c r="E2" t="str">
        <f>H2</f>
        <v>Nguyễn Lương Quế</v>
      </c>
      <c r="F2" t="s">
        <v>41</v>
      </c>
      <c r="G2" t="s">
        <v>44</v>
      </c>
      <c r="H2" t="s">
        <v>42</v>
      </c>
      <c r="I2" t="s">
        <v>60</v>
      </c>
      <c r="J2" s="16">
        <v>115000000</v>
      </c>
      <c r="K2" t="e">
        <f ca="1">[2]!vnd(J2)</f>
        <v>#NAME?</v>
      </c>
      <c r="L2" s="18">
        <v>40000000</v>
      </c>
      <c r="M2" s="18" t="e">
        <f ca="1">[2]!vnd(L2)</f>
        <v>#NAME?</v>
      </c>
      <c r="N2" s="17">
        <f>J2-L2</f>
        <v>75000000</v>
      </c>
      <c r="O2" t="e">
        <f ca="1">[2]!vnd(N2)</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NghiemThu</vt:lpstr>
      <vt:lpstr>CatDien</vt:lpstr>
      <vt:lpstr>HopDong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THUCSPC</dc:creator>
  <cp:lastModifiedBy>Thuc Tran</cp:lastModifiedBy>
  <dcterms:created xsi:type="dcterms:W3CDTF">2019-12-09T02:21:43Z</dcterms:created>
  <dcterms:modified xsi:type="dcterms:W3CDTF">2019-12-26T04:20:04Z</dcterms:modified>
</cp:coreProperties>
</file>