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T:\ThucTran\HSTT\TrungThau\20200401924-DLCM-SanXuatTapTrung\"/>
    </mc:Choice>
  </mc:AlternateContent>
  <xr:revisionPtr revIDLastSave="0" documentId="13_ncr:1_{A4C0AF9D-EF80-4E5E-AC7F-D6A2AC7C25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hu loc" sheetId="3" r:id="rId1"/>
  </sheets>
  <definedNames>
    <definedName name="_xlnm._FilterDatabase" localSheetId="0" hidden="1">'Thu loc'!$A$6:$G$186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3" i="3" l="1"/>
  <c r="H173" i="3"/>
  <c r="F185" i="3"/>
  <c r="F186" i="3"/>
  <c r="H186" i="3"/>
  <c r="H185" i="3"/>
  <c r="F184" i="3"/>
  <c r="H184" i="3"/>
  <c r="F183" i="3"/>
  <c r="H183" i="3"/>
  <c r="F182" i="3"/>
  <c r="H182" i="3"/>
  <c r="F180" i="3"/>
  <c r="F181" i="3"/>
  <c r="H181" i="3"/>
  <c r="H180" i="3"/>
  <c r="H179" i="3"/>
  <c r="F177" i="3"/>
  <c r="F178" i="3"/>
  <c r="H178" i="3"/>
  <c r="H177" i="3"/>
  <c r="H176" i="3"/>
  <c r="H175" i="3"/>
  <c r="H174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F148" i="3"/>
  <c r="H148" i="3"/>
  <c r="H147" i="3"/>
  <c r="F146" i="3"/>
  <c r="H146" i="3"/>
  <c r="H145" i="3"/>
  <c r="H144" i="3"/>
  <c r="H143" i="3"/>
  <c r="F142" i="3"/>
  <c r="H142" i="3"/>
  <c r="H141" i="3"/>
  <c r="H140" i="3"/>
  <c r="F139" i="3"/>
  <c r="H139" i="3"/>
  <c r="H138" i="3"/>
  <c r="H137" i="3"/>
  <c r="H136" i="3"/>
  <c r="F135" i="3"/>
  <c r="H135" i="3"/>
  <c r="H134" i="3"/>
  <c r="H133" i="3"/>
  <c r="F126" i="3"/>
  <c r="F131" i="3"/>
  <c r="F132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F110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F97" i="3"/>
  <c r="H97" i="3"/>
  <c r="H96" i="3"/>
  <c r="H95" i="3"/>
  <c r="H94" i="3"/>
  <c r="H93" i="3"/>
  <c r="H92" i="3"/>
  <c r="H91" i="3"/>
  <c r="H90" i="3"/>
  <c r="F88" i="3"/>
  <c r="F89" i="3"/>
  <c r="H89" i="3"/>
  <c r="H88" i="3"/>
  <c r="H87" i="3"/>
  <c r="F85" i="3"/>
  <c r="F86" i="3"/>
  <c r="H86" i="3"/>
  <c r="H85" i="3"/>
  <c r="H84" i="3"/>
  <c r="F83" i="3"/>
  <c r="H83" i="3"/>
  <c r="H82" i="3"/>
  <c r="F81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F51" i="3"/>
  <c r="H51" i="3"/>
  <c r="H50" i="3"/>
  <c r="F49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G185" i="3"/>
  <c r="G183" i="3"/>
  <c r="G181" i="3"/>
  <c r="G178" i="3"/>
  <c r="H189" i="3"/>
  <c r="H190" i="3"/>
  <c r="G139" i="3"/>
  <c r="G126" i="3"/>
  <c r="G82" i="3"/>
  <c r="G84" i="3"/>
  <c r="G87" i="3"/>
  <c r="G88" i="3"/>
  <c r="G90" i="3"/>
  <c r="G91" i="3"/>
  <c r="G92" i="3"/>
  <c r="G93" i="3"/>
  <c r="G94" i="3"/>
  <c r="G95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7" i="3"/>
  <c r="G128" i="3"/>
  <c r="G129" i="3"/>
  <c r="G130" i="3"/>
  <c r="G133" i="3"/>
  <c r="G134" i="3"/>
  <c r="G135" i="3"/>
  <c r="G136" i="3"/>
  <c r="G137" i="3"/>
  <c r="G138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9" i="3"/>
  <c r="G182" i="3"/>
  <c r="G184" i="3"/>
  <c r="G97" i="3"/>
  <c r="G89" i="3"/>
  <c r="G85" i="3"/>
  <c r="G83" i="3"/>
  <c r="G186" i="3"/>
  <c r="G86" i="3"/>
  <c r="G180" i="3"/>
  <c r="G131" i="3"/>
  <c r="G132" i="3"/>
  <c r="G63" i="3"/>
  <c r="G27" i="3"/>
  <c r="G81" i="3"/>
  <c r="G79" i="3"/>
  <c r="G78" i="3"/>
  <c r="G77" i="3"/>
  <c r="G75" i="3"/>
  <c r="G74" i="3"/>
  <c r="G73" i="3"/>
  <c r="G72" i="3"/>
  <c r="G71" i="3"/>
  <c r="G70" i="3"/>
  <c r="G68" i="3"/>
  <c r="G67" i="3"/>
  <c r="G66" i="3"/>
  <c r="G65" i="3"/>
  <c r="G64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80" i="3"/>
  <c r="G76" i="3"/>
  <c r="G69" i="3"/>
  <c r="G188" i="3"/>
  <c r="H191" i="3"/>
</calcChain>
</file>

<file path=xl/sharedStrings.xml><?xml version="1.0" encoding="utf-8"?>
<sst xmlns="http://schemas.openxmlformats.org/spreadsheetml/2006/main" count="553" uniqueCount="222">
  <si>
    <t>STT</t>
  </si>
  <si>
    <t>Mô tả công việc mời thầu</t>
  </si>
  <si>
    <t>Khối lượng mời thầu</t>
  </si>
  <si>
    <t>Đơn vị tính</t>
  </si>
  <si>
    <t>I</t>
  </si>
  <si>
    <t>Điện lực cấp</t>
  </si>
  <si>
    <t>mét</t>
  </si>
  <si>
    <t>kg</t>
  </si>
  <si>
    <t>cái</t>
  </si>
  <si>
    <t>Sứ ống chỉ</t>
  </si>
  <si>
    <t>chuỗi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</si>
  <si>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</si>
  <si>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</si>
  <si>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</si>
  <si>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</si>
  <si>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</si>
  <si>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</si>
  <si>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Boulon 16x350+ 2 long đền vuông D18-50x50x3/Zn</t>
  </si>
  <si>
    <t>cọc</t>
  </si>
  <si>
    <t>Phần nhân công, máy thi công</t>
  </si>
  <si>
    <t>m3</t>
  </si>
  <si>
    <t>km</t>
  </si>
  <si>
    <t>Yêu cầu kỹ thuật/Chỉ dẫn kỹ thuật</t>
  </si>
  <si>
    <t>Đơn giá</t>
  </si>
  <si>
    <t>Thành tiền</t>
  </si>
  <si>
    <t>TỔNG CỘNG</t>
  </si>
  <si>
    <t>ĐẠI DIỆN NHÀ THẦU</t>
  </si>
  <si>
    <t>CÔNG TY TNHH THU LỘC</t>
  </si>
  <si>
    <t>GIÁM ĐỐC</t>
  </si>
  <si>
    <t>BẢNG TỔNG HỢP GIÁ DỰ THẦU</t>
  </si>
  <si>
    <r>
      <t>ĐỊA ĐIỂM:</t>
    </r>
    <r>
      <rPr>
        <b/>
        <i/>
        <sz val="14"/>
        <color indexed="8"/>
        <rFont val="Times New Roman"/>
        <family val="1"/>
      </rPr>
      <t xml:space="preserve">  Huyện Cẩm Mỹ - Tỉnh Đồng Nai</t>
    </r>
  </si>
  <si>
    <r>
      <t>CÔNG TRÌNH:</t>
    </r>
    <r>
      <rPr>
        <b/>
        <i/>
        <sz val="14"/>
        <color indexed="8"/>
        <rFont val="Times New Roman"/>
        <family val="1"/>
      </rPr>
      <t xml:space="preserve"> Nâng cấp và phát triển lưới điện trung thế nông thôn phục vụ sản xuất nông nghiệp tập trung huyện Cẩm Mỹ năm 2019-2020</t>
    </r>
  </si>
  <si>
    <t>Tên gói thầu số 2: Thi côn xây lắp</t>
  </si>
  <si>
    <t>Phần vật tư Điện lực cấp và sử dụng lại</t>
  </si>
  <si>
    <t>Cáp 24KV ACX 50mm2</t>
  </si>
  <si>
    <t>Cáp 24KV C/XLPE/PVC 25mm2</t>
  </si>
  <si>
    <t>Cáp điều khiển CVV 4x4,0mm2</t>
  </si>
  <si>
    <t>Cáp điều khiển CVV 6x4,0mm2</t>
  </si>
  <si>
    <t>Cáp đồng bọc CV120</t>
  </si>
  <si>
    <t>Cáp đồng bọc CV150</t>
  </si>
  <si>
    <t>Cáp đồng bọc CV50</t>
  </si>
  <si>
    <t>Cáp đồng bọc CV70</t>
  </si>
  <si>
    <t>Cáp đồng bọc CV95</t>
  </si>
  <si>
    <t>Cáp đồng trần M25mm2</t>
  </si>
  <si>
    <t>Cáp nhôm A-70 (Buộc cổ sứ)</t>
  </si>
  <si>
    <t>Cáp nhôm lõi thép AC-50/8</t>
  </si>
  <si>
    <t>Cáp thép 5/8"</t>
  </si>
  <si>
    <t>Chân sứ đứng 24kV</t>
  </si>
  <si>
    <t>Đà hộp composite 110x80x5-2400</t>
  </si>
  <si>
    <t>Đà sắt L75x75x8-2100 - 3 ốp (Lệch 100%)</t>
  </si>
  <si>
    <t>Đà sắt L75x75x8-2200 - 4 ốp</t>
  </si>
  <si>
    <t>FCO 27kV - 100A</t>
  </si>
  <si>
    <t>FCO 27kV - 100A (SDL)</t>
  </si>
  <si>
    <t>Sử dụng lại hiện hữu</t>
  </si>
  <si>
    <t>Giá chùm treo máy biến áp 3x100</t>
  </si>
  <si>
    <t>Bộ</t>
  </si>
  <si>
    <t>Giá chùm treo máy biến áp 3x75</t>
  </si>
  <si>
    <t>LA 18kV 10kA</t>
  </si>
  <si>
    <t>LA 18kV 10kA (SDL)</t>
  </si>
  <si>
    <t>Máy biến áp AMORPHOUS 12,7/0,22-0,44kV 75kVA</t>
  </si>
  <si>
    <t>máy</t>
  </si>
  <si>
    <t>Máy biến áp AMORPHOUS 12,7/0,22-0,44kV 75kVA (SDL)</t>
  </si>
  <si>
    <t>Máy biến áp AMORPHOUS 12,7/0,23-0,46kV 50kVA</t>
  </si>
  <si>
    <t>MCCB 3 cực 400V - 200A - 35KA (125-200A)</t>
  </si>
  <si>
    <t>MCCB 3 cực 600V - 320A - 35KA (200-320A)</t>
  </si>
  <si>
    <t>Ống PVC D114x4,9mm</t>
  </si>
  <si>
    <t>m</t>
  </si>
  <si>
    <t>Ống PVC D90x3,8mm</t>
  </si>
  <si>
    <t>Sứ chằng lớn</t>
  </si>
  <si>
    <t>Sứ đứng 24KV, đường rò 540mm</t>
  </si>
  <si>
    <t>Cách điện treo polymer</t>
  </si>
  <si>
    <t>Thanh chống Composite dẹp 10x40x920</t>
  </si>
  <si>
    <t>Thanh chống L50x50x5-1990</t>
  </si>
  <si>
    <t>Thanh chống L50x50x5-810</t>
  </si>
  <si>
    <t>Tủ trạm treo + khóa + boulon + Bakelit + Collier (3 pha)</t>
  </si>
  <si>
    <t>Bảng chỉ danh thiết bị</t>
  </si>
  <si>
    <t>Mô tả kỹ thuật theo chương V - Hàng mới 100%</t>
  </si>
  <si>
    <t>Bảng tên trạm + bulon</t>
  </si>
  <si>
    <t>Bass LI bắt FCO, LA</t>
  </si>
  <si>
    <t>Bass LL bắt FCO và LA</t>
  </si>
  <si>
    <t>Băng keo cách điện hạ thế</t>
  </si>
  <si>
    <t>cuộn</t>
  </si>
  <si>
    <t>Bê tông mác M200 đá 1x2</t>
  </si>
  <si>
    <t>Bộ chống chằng hẹp φ60/50x1500+2BL12x40+BL16x250/80</t>
  </si>
  <si>
    <t>Bộ ván khuôn móng bê tông trụ đôi 12m</t>
  </si>
  <si>
    <t>Boulon 14x150+ 2 long đền vuông D16-50x50x3/Zn</t>
  </si>
  <si>
    <t>Boulon 16x250+ 2 long đền vuông D18-50x50x3/Zn</t>
  </si>
  <si>
    <t>Boulon 16x300+ 2 long đền vuông D18-50x50x3/Zn</t>
  </si>
  <si>
    <t>Boulon 16x300VRS + 4 long đền vuông D18-50x50x3/Zn</t>
  </si>
  <si>
    <t>Boulon 16x450VRS + 2 long đền vuông D18-50x50x3/Zn</t>
  </si>
  <si>
    <t>Boulon 16x450VRS + 4 long đền vuông D18-50x50x3/Zn</t>
  </si>
  <si>
    <t>Boulon 16x50+ 2 long đền vuông D18-50x50x3/Zn</t>
  </si>
  <si>
    <t>Boulon 16x500+ 2 long đền vuông D18-50x50x3/Zn</t>
  </si>
  <si>
    <t>Boulon 16x550VRS + 2 long đền vuông D18-50x50x3/Zn</t>
  </si>
  <si>
    <t>Boulon 16x650VRS + 2 long đền vuông D18-50x50x3/Zn</t>
  </si>
  <si>
    <t>Boulon 16x750VRS + 2 long đền vuông D18-50x50x3/Zn</t>
  </si>
  <si>
    <t>Boulon mắt 16x250+ long đền vuông D18-50x50x3/Zn</t>
  </si>
  <si>
    <t>Boulon mắt 16x300+ long đền vuông D18-50x50x3/Zn</t>
  </si>
  <si>
    <t>Boulon móc D16x300+long đền vuông D18-50x50x3/Zn</t>
  </si>
  <si>
    <t>Chụp cách điện kẹp quai</t>
  </si>
  <si>
    <t>Chụp đầu cosse  120mm2</t>
  </si>
  <si>
    <t>Chụp đầu cosse  150mm2</t>
  </si>
  <si>
    <t>Chụp đầu cosse  50mm2</t>
  </si>
  <si>
    <t>Chụp đầu cosse  70mm2</t>
  </si>
  <si>
    <t>Chụp đầu cosse  95mm2</t>
  </si>
  <si>
    <t>Chụp đầu cực MBA</t>
  </si>
  <si>
    <t>Chụp đầu FCO (Trên + Dưới)</t>
  </si>
  <si>
    <t>Chụp đầu LA</t>
  </si>
  <si>
    <t>Co  90 độ PVC 114 (Loại dày)</t>
  </si>
  <si>
    <t>Co  90 độ PVC 90 (Loại dày)</t>
  </si>
  <si>
    <t>Co 135 độ PVC 114 (Loại dày)</t>
  </si>
  <si>
    <t>Co 135 độ PVC 90 (Loại dày)</t>
  </si>
  <si>
    <t>Cổ dê kẹp ống PVC φ 114 (có giá nới) (CD: 230)</t>
  </si>
  <si>
    <t>Cổ dê kẹp ống PVC φ 114 (có giá nới) (CD: 250)</t>
  </si>
  <si>
    <t>Cổ dê kẹp ống PVC φ 114 (có giá nới) (CD: 280)</t>
  </si>
  <si>
    <t>Cổ dê kẹp ống PVC φ 90 (có giá nới) (CD: 230)</t>
  </si>
  <si>
    <t>Cổ dê kẹp ống PVC φ 90 (có giá nới) (CD: 280)</t>
  </si>
  <si>
    <t>Cổ dê kẹp ống PVC φ 90 (có giá nới) (CD: 320)</t>
  </si>
  <si>
    <t>Cọc tiếp đất φ16 - 2,4m (mạ đồng 16µm)</t>
  </si>
  <si>
    <t>Đầu cosse ép Cu 120mm2</t>
  </si>
  <si>
    <t>Đầu cosse ép Cu 150mm2</t>
  </si>
  <si>
    <t>Đầu cosse ép Cu 50mm2</t>
  </si>
  <si>
    <t>Đầu cosse ép Cu 70mm2</t>
  </si>
  <si>
    <t>Đầu cosse ép Cu 95mm2</t>
  </si>
  <si>
    <t>Dây chảy 6K</t>
  </si>
  <si>
    <t>Sợi</t>
  </si>
  <si>
    <t>Dây chảy 8K</t>
  </si>
  <si>
    <t>Dây phi kim buộc cổ sứ (trụ góc)</t>
  </si>
  <si>
    <t>sợi</t>
  </si>
  <si>
    <t>Dây phi kim buộc cổ sứ (trụ thẳng)</t>
  </si>
  <si>
    <t>Giáp níu dừng dây bọc 50 + Yếm móng U + Mắt nối yếm</t>
  </si>
  <si>
    <t>Keo dán ống PVC (100gr)</t>
  </si>
  <si>
    <t>tuýp</t>
  </si>
  <si>
    <t>Kẹp cáp 3 boulon B46x136</t>
  </si>
  <si>
    <t>Kẹp cọc tiếp địa</t>
  </si>
  <si>
    <t>Kẹp ép WR cỡ dây 50mm2</t>
  </si>
  <si>
    <t>Kẹp ép WR cỡ dây 70mm2</t>
  </si>
  <si>
    <t>Kẹp hotline 2/0</t>
  </si>
  <si>
    <t>Kẹp ngừng cáp ABC 4x120mm2</t>
  </si>
  <si>
    <t>Kẹp quai 4/0 (quai đồng 8mm)</t>
  </si>
  <si>
    <t>Khâu ven răng ngoài D90</t>
  </si>
  <si>
    <t>Khâu ven răng trong D90</t>
  </si>
  <si>
    <t>Khóa néo dây cỡ dây 50 (kẹp dừng dây 3U-3mm)</t>
  </si>
  <si>
    <t>Máng che dây chằng dày 0,8x2000mm</t>
  </si>
  <si>
    <t>Móc treo chữ U D16-100</t>
  </si>
  <si>
    <t>Neo xòe 8 hướng (dày 3,2mm) + đĩa sen</t>
  </si>
  <si>
    <t>Ốc xiết cáp cỡ 38mm2</t>
  </si>
  <si>
    <t>Ống bọc cách điện D30/15</t>
  </si>
  <si>
    <t>Ống nối dây AC cỡ 50mm2 (Không lõi thép)</t>
  </si>
  <si>
    <t>Ống nối dây AC120mm2 (Không lõi thép)</t>
  </si>
  <si>
    <t>Ty neo φ22x2400</t>
  </si>
  <si>
    <t>Xi măng bịt miệng ống</t>
  </si>
  <si>
    <t>Yếm cáp dày 2mm</t>
  </si>
  <si>
    <t>III</t>
  </si>
  <si>
    <t>Lắp bộ sứ đứng 24kV</t>
  </si>
  <si>
    <t>Phần nhân công / máy thi công</t>
  </si>
  <si>
    <t>Đào, đắp đất rãnh tiếp địa TBA 3x50kVA XDM</t>
  </si>
  <si>
    <t>Đào, đắp đất rãnh tiếp địa TBA Nâng cấp</t>
  </si>
  <si>
    <t>Đào, đắp đất móng bê tông trụ đôi 12m</t>
  </si>
  <si>
    <t>móng</t>
  </si>
  <si>
    <t>Đào, đắp đất móng M12</t>
  </si>
  <si>
    <t>Đào, đắp đất móng neo lệch trụ 12m</t>
  </si>
  <si>
    <t>Đào, đắp đất móng neo xuống trụ 12m</t>
  </si>
  <si>
    <t>Đào, đắp đất móng tiếp địa lặp LA 3 pha trụ 12m</t>
  </si>
  <si>
    <t>Đào, đắp đất móng tiếp địa lặp lại trụ 12m</t>
  </si>
  <si>
    <t>Đổ bê tông mác M200 đá 1x2</t>
  </si>
  <si>
    <t>Đóng cọc tiếp địa đất cấp 3</t>
  </si>
  <si>
    <t>Đóng cọc tiếp địa trong TBA (đất cấp 3)</t>
  </si>
  <si>
    <t>Dựng trụ BTLT 12m thủ công + cơ giới</t>
  </si>
  <si>
    <t>Lắp bộ FCO 27kV - 100A</t>
  </si>
  <si>
    <t>Lắp bộ giá chùm treo máy biến áp 3x100</t>
  </si>
  <si>
    <t>Lắp bộ giá chùm treo máy biến áp 3x75</t>
  </si>
  <si>
    <t>Kéo dây nhôm lõi thép bọc XLPE cỡ dây 50mm2 (≥10m)</t>
  </si>
  <si>
    <t>Kéo dây nhôm lõi thép cỡ dây 50mm2 (&lt;10m)</t>
  </si>
  <si>
    <t>Kéo dây tiếp địa lặp lại, LA</t>
  </si>
  <si>
    <t>Kéo dây tiếp địa trong TBA</t>
  </si>
  <si>
    <t>Lắp bộ LA 18kV 10kA</t>
  </si>
  <si>
    <t>Lắp bộ dây neo AG trụ 12m</t>
  </si>
  <si>
    <t>Lắp bộ dây neo DG trụ 12m</t>
  </si>
  <si>
    <t>Lắp cáp đồng xuống thiết bị D &gt; 150mm2</t>
  </si>
  <si>
    <t>Lắp cáp đồng xuống thiết bị D ≤ 150mm2</t>
  </si>
  <si>
    <t>Lắp cáp đồng xuống thiết bị D ≤ 95mm2</t>
  </si>
  <si>
    <t>Lắp đà composite 2400mm đơn</t>
  </si>
  <si>
    <t>Lắp đặt xà thép L75x75x8x2100 đơn cột đỡ</t>
  </si>
  <si>
    <t>Lắp đặt xà thép L75x75x8x2100 kép cột đỡ</t>
  </si>
  <si>
    <t>Lắp đặt xà thép L75x75x8x2200 kép cột néo</t>
  </si>
  <si>
    <t>Lắp ống nhựa PVC D114</t>
  </si>
  <si>
    <t>Lắp ống nhựa PVC D90</t>
  </si>
  <si>
    <t>Lắp ván khuôn móng bê tông trụ đôi 12m</t>
  </si>
  <si>
    <t>Lắp máy biến áp AMORPHOUS 12,7/0,22-0,44kV 75kVA</t>
  </si>
  <si>
    <t>Lắp máy biến áp AMORPHOUS 12,7/0,23-0,46kV 50kVA</t>
  </si>
  <si>
    <t>Lắp bộ cách điện treo Polymer</t>
  </si>
  <si>
    <t>Lắp tủ trạm treo (3 pha)</t>
  </si>
  <si>
    <t>IV</t>
  </si>
  <si>
    <t>Phần nhân công, máy thi công tháo, lắp vật tư hiện hữu</t>
  </si>
  <si>
    <t>Nhổ trụ BTLT 10,5m</t>
  </si>
  <si>
    <t>Tháo xà đơn X-1,66Đ</t>
  </si>
  <si>
    <t>Tháo bộ sứ đỉnh</t>
  </si>
  <si>
    <t>Tháo Sứ đứng</t>
  </si>
  <si>
    <t>Sứ</t>
  </si>
  <si>
    <t>Tháo sứ ống chỉ</t>
  </si>
  <si>
    <t>Tháo Chuỗi sừ treo Polymer</t>
  </si>
  <si>
    <t>Tháo bộ chằng</t>
  </si>
  <si>
    <t>Tháo hạ dây AC50, AC70</t>
  </si>
  <si>
    <t>Tháo bộ FCO</t>
  </si>
  <si>
    <t>Tháo MBA ≤75KVA</t>
  </si>
  <si>
    <t>Tháo thùng trạm 1 pha</t>
  </si>
  <si>
    <t>Tháo bộ LA</t>
  </si>
  <si>
    <t>Tháo ống PVC D90</t>
  </si>
  <si>
    <t>Tháo dây CV70 xuống thiết bị</t>
  </si>
  <si>
    <t>Tháo dây CV95 xuống thiết bị</t>
  </si>
  <si>
    <t>Tháo dây CV120 xuống thiết bị</t>
  </si>
  <si>
    <t>Lắp xà đơn X-1,66Đ</t>
  </si>
  <si>
    <t>Lắp bộ sứ đỉnh</t>
  </si>
  <si>
    <t>Lắp Sứ đứng</t>
  </si>
  <si>
    <t>Căng dây AC50, AC70</t>
  </si>
  <si>
    <t>Lắp bộ FCO</t>
  </si>
  <si>
    <t>Lắp ống PVC D90</t>
  </si>
  <si>
    <t>Lắp dây CV70 xuống thiết bị</t>
  </si>
  <si>
    <t>Lắp dây CV95 xuống thiết bị</t>
  </si>
  <si>
    <t>Xuân Lộc , ngày  09 tháng 05 năm 2020</t>
  </si>
  <si>
    <r>
      <t xml:space="preserve">Bằng chữ: </t>
    </r>
    <r>
      <rPr>
        <b/>
        <sz val="12"/>
        <color rgb="FFFF0000"/>
        <rFont val="Times New Roman"/>
        <family val="1"/>
      </rPr>
      <t>Ba trăm mười sáu triệu, chín trăm bốn mươi ba ngàn, hai trăm sáu mươi đồng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</si>
</sst>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₫_-;\-* #,##0.00\ _₫_-;_-* &quot;-&quot;??\ _₫_-;_-@_-"/>
    <numFmt numFmtId="165" formatCode="_(* #,##0_);_(* \(#,##0\);_(* &quot;-&quot;??_);_(@_)"/>
    <numFmt numFmtId="166" formatCode="_(* #,##0_);_(* \(#,##0\);_(* &quot;-&quot;&quot;?&quot;&quot;?&quot;_);_(@_)"/>
    <numFmt numFmtId="167" formatCode="_-* #,##0\ _₫_-;\-* #,##0\ _₫_-;_-* &quot;-&quot;??\ _₫_-;_-@_-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sz val="14"/>
      <color indexed="8"/>
      <name val="Times New Roman"/>
      <family val="1"/>
    </font>
    <font>
      <i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2" fillId="2" borderId="0" xfId="0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65" fontId="1" fillId="2" borderId="0" xfId="1" applyNumberFormat="1" applyFont="1" applyFill="1" applyAlignment="1">
      <alignment vertical="center"/>
    </xf>
    <xf numFmtId="0" fontId="11" fillId="2" borderId="0" xfId="0" applyFont="1" applyFill="1"/>
    <xf numFmtId="0" fontId="10" fillId="2" borderId="0" xfId="0" applyFont="1" applyFill="1"/>
    <xf numFmtId="3" fontId="12" fillId="2" borderId="2" xfId="1" applyNumberFormat="1" applyFont="1" applyFill="1" applyBorder="1"/>
    <xf numFmtId="0" fontId="12" fillId="2" borderId="0" xfId="0" applyFont="1" applyFill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66" fontId="12" fillId="2" borderId="3" xfId="1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center"/>
    </xf>
    <xf numFmtId="166" fontId="2" fillId="2" borderId="4" xfId="1" applyNumberFormat="1" applyFont="1" applyFill="1" applyBorder="1"/>
    <xf numFmtId="0" fontId="1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166" fontId="13" fillId="2" borderId="0" xfId="1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166" fontId="1" fillId="3" borderId="0" xfId="1" applyNumberFormat="1" applyFont="1" applyFill="1"/>
    <xf numFmtId="0" fontId="2" fillId="3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12" fillId="2" borderId="1" xfId="1" applyNumberFormat="1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10" fillId="2" borderId="4" xfId="1" applyNumberFormat="1" applyFont="1" applyFill="1" applyBorder="1" applyAlignment="1">
      <alignment horizontal="center" vertical="center" wrapText="1"/>
    </xf>
    <xf numFmtId="167" fontId="13" fillId="2" borderId="0" xfId="1" applyNumberFormat="1" applyFont="1" applyFill="1"/>
    <xf numFmtId="167" fontId="1" fillId="3" borderId="0" xfId="1" applyNumberFormat="1" applyFont="1" applyFill="1"/>
    <xf numFmtId="167" fontId="1" fillId="2" borderId="0" xfId="1" applyNumberFormat="1" applyFont="1" applyFill="1"/>
    <xf numFmtId="167" fontId="1" fillId="3" borderId="0" xfId="0" applyNumberFormat="1" applyFont="1" applyFill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3" fontId="10" fillId="2" borderId="4" xfId="1" applyNumberFormat="1" applyFont="1" applyFill="1" applyBorder="1"/>
    <xf numFmtId="166" fontId="12" fillId="2" borderId="0" xfId="0" applyNumberFormat="1" applyFont="1" applyFill="1" applyAlignment="1">
      <alignment horizontal="center"/>
    </xf>
    <xf numFmtId="0" fontId="1" fillId="2" borderId="3" xfId="1" applyNumberFormat="1" applyFont="1" applyFill="1" applyBorder="1" applyAlignment="1">
      <alignment horizontal="right" vertical="center" wrapText="1"/>
    </xf>
    <xf numFmtId="0" fontId="9" fillId="2" borderId="0" xfId="1" applyNumberFormat="1" applyFont="1" applyFill="1" applyBorder="1" applyAlignment="1">
      <alignment horizontal="right" vertical="center"/>
    </xf>
    <xf numFmtId="0" fontId="10" fillId="2" borderId="4" xfId="1" applyNumberFormat="1" applyFont="1" applyFill="1" applyBorder="1" applyAlignment="1">
      <alignment horizontal="right" vertical="center" wrapText="1"/>
    </xf>
    <xf numFmtId="0" fontId="2" fillId="0" borderId="4" xfId="1" applyNumberFormat="1" applyFont="1" applyBorder="1" applyAlignment="1">
      <alignment horizontal="right"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2" xfId="1" applyNumberFormat="1" applyFont="1" applyBorder="1" applyAlignment="1">
      <alignment horizontal="right" vertical="center"/>
    </xf>
    <xf numFmtId="0" fontId="2" fillId="0" borderId="2" xfId="1" applyNumberFormat="1" applyFont="1" applyBorder="1" applyAlignment="1">
      <alignment horizontal="right" vertical="center"/>
    </xf>
    <xf numFmtId="0" fontId="1" fillId="2" borderId="4" xfId="1" applyNumberFormat="1" applyFont="1" applyFill="1" applyBorder="1" applyAlignment="1">
      <alignment horizontal="right"/>
    </xf>
    <xf numFmtId="0" fontId="13" fillId="2" borderId="0" xfId="1" applyNumberFormat="1" applyFont="1" applyFill="1" applyAlignment="1">
      <alignment horizontal="right"/>
    </xf>
    <xf numFmtId="0" fontId="1" fillId="3" borderId="0" xfId="1" applyNumberFormat="1" applyFont="1" applyFill="1" applyAlignment="1">
      <alignment horizontal="right"/>
    </xf>
    <xf numFmtId="0" fontId="2" fillId="3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2" fillId="3" borderId="0" xfId="0" applyFont="1" applyFill="1" applyBorder="1" applyAlignment="1"/>
    <xf numFmtId="167" fontId="1" fillId="0" borderId="1" xfId="1" applyNumberFormat="1" applyFont="1" applyBorder="1" applyAlignment="1">
      <alignment horizontal="right" vertical="center"/>
    </xf>
    <xf numFmtId="167" fontId="1" fillId="0" borderId="2" xfId="1" applyNumberFormat="1" applyFont="1" applyBorder="1" applyAlignment="1">
      <alignment horizontal="right" vertical="center"/>
    </xf>
    <xf numFmtId="167" fontId="1" fillId="0" borderId="3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6"/>
  <sheetViews>
    <sheetView tabSelected="1" workbookViewId="0">
      <selection activeCell="E17" sqref="E17"/>
    </sheetView>
  </sheetViews>
  <sheetFormatPr defaultRowHeight="13.2" x14ac:dyDescent="0.25"/>
  <cols>
    <col min="1" max="1" width="5" style="20" customWidth="1"/>
    <col min="2" max="2" width="55" style="19" customWidth="1"/>
    <col min="3" max="3" width="34.109375" style="19" hidden="1" customWidth="1"/>
    <col min="4" max="4" width="7.44140625" style="19" bestFit="1" customWidth="1"/>
    <col min="5" max="5" width="12" style="20" bestFit="1" customWidth="1"/>
    <col min="6" max="6" width="13.6640625" style="57" bestFit="1" customWidth="1"/>
    <col min="7" max="7" width="18.6640625" style="21" bestFit="1" customWidth="1"/>
    <col min="8" max="8" width="19" style="19" bestFit="1" customWidth="1"/>
    <col min="9" max="250" width="9.109375" style="19"/>
    <col min="251" max="251" width="5" style="19" customWidth="1"/>
    <col min="252" max="252" width="59.6640625" style="19" bestFit="1" customWidth="1"/>
    <col min="253" max="253" width="22.88671875" style="19" customWidth="1"/>
    <col min="254" max="254" width="9.109375" style="19"/>
    <col min="255" max="255" width="11.33203125" style="19" bestFit="1" customWidth="1"/>
    <col min="256" max="256" width="12.44140625" style="19" bestFit="1" customWidth="1"/>
    <col min="257" max="257" width="18.6640625" style="19" bestFit="1" customWidth="1"/>
    <col min="258" max="258" width="16.88671875" style="19" bestFit="1" customWidth="1"/>
    <col min="259" max="259" width="17.6640625" style="19" bestFit="1" customWidth="1"/>
    <col min="260" max="260" width="12.5546875" style="19" bestFit="1" customWidth="1"/>
    <col min="261" max="506" width="9.109375" style="19"/>
    <col min="507" max="507" width="5" style="19" customWidth="1"/>
    <col min="508" max="508" width="59.6640625" style="19" bestFit="1" customWidth="1"/>
    <col min="509" max="509" width="22.88671875" style="19" customWidth="1"/>
    <col min="510" max="510" width="9.109375" style="19"/>
    <col min="511" max="511" width="11.33203125" style="19" bestFit="1" customWidth="1"/>
    <col min="512" max="512" width="12.44140625" style="19" bestFit="1" customWidth="1"/>
    <col min="513" max="513" width="18.6640625" style="19" bestFit="1" customWidth="1"/>
    <col min="514" max="514" width="16.88671875" style="19" bestFit="1" customWidth="1"/>
    <col min="515" max="515" width="17.6640625" style="19" bestFit="1" customWidth="1"/>
    <col min="516" max="516" width="12.5546875" style="19" bestFit="1" customWidth="1"/>
    <col min="517" max="762" width="9.109375" style="19"/>
    <col min="763" max="763" width="5" style="19" customWidth="1"/>
    <col min="764" max="764" width="59.6640625" style="19" bestFit="1" customWidth="1"/>
    <col min="765" max="765" width="22.88671875" style="19" customWidth="1"/>
    <col min="766" max="766" width="9.109375" style="19"/>
    <col min="767" max="767" width="11.33203125" style="19" bestFit="1" customWidth="1"/>
    <col min="768" max="768" width="12.44140625" style="19" bestFit="1" customWidth="1"/>
    <col min="769" max="769" width="18.6640625" style="19" bestFit="1" customWidth="1"/>
    <col min="770" max="770" width="16.88671875" style="19" bestFit="1" customWidth="1"/>
    <col min="771" max="771" width="17.6640625" style="19" bestFit="1" customWidth="1"/>
    <col min="772" max="772" width="12.5546875" style="19" bestFit="1" customWidth="1"/>
    <col min="773" max="1018" width="9.109375" style="19"/>
    <col min="1019" max="1019" width="5" style="19" customWidth="1"/>
    <col min="1020" max="1020" width="59.6640625" style="19" bestFit="1" customWidth="1"/>
    <col min="1021" max="1021" width="22.88671875" style="19" customWidth="1"/>
    <col min="1022" max="1022" width="9.109375" style="19"/>
    <col min="1023" max="1023" width="11.33203125" style="19" bestFit="1" customWidth="1"/>
    <col min="1024" max="1024" width="12.44140625" style="19" bestFit="1" customWidth="1"/>
    <col min="1025" max="1025" width="18.6640625" style="19" bestFit="1" customWidth="1"/>
    <col min="1026" max="1026" width="16.88671875" style="19" bestFit="1" customWidth="1"/>
    <col min="1027" max="1027" width="17.6640625" style="19" bestFit="1" customWidth="1"/>
    <col min="1028" max="1028" width="12.5546875" style="19" bestFit="1" customWidth="1"/>
    <col min="1029" max="1274" width="9.109375" style="19"/>
    <col min="1275" max="1275" width="5" style="19" customWidth="1"/>
    <col min="1276" max="1276" width="59.6640625" style="19" bestFit="1" customWidth="1"/>
    <col min="1277" max="1277" width="22.88671875" style="19" customWidth="1"/>
    <col min="1278" max="1278" width="9.109375" style="19"/>
    <col min="1279" max="1279" width="11.33203125" style="19" bestFit="1" customWidth="1"/>
    <col min="1280" max="1280" width="12.44140625" style="19" bestFit="1" customWidth="1"/>
    <col min="1281" max="1281" width="18.6640625" style="19" bestFit="1" customWidth="1"/>
    <col min="1282" max="1282" width="16.88671875" style="19" bestFit="1" customWidth="1"/>
    <col min="1283" max="1283" width="17.6640625" style="19" bestFit="1" customWidth="1"/>
    <col min="1284" max="1284" width="12.5546875" style="19" bestFit="1" customWidth="1"/>
    <col min="1285" max="1530" width="9.109375" style="19"/>
    <col min="1531" max="1531" width="5" style="19" customWidth="1"/>
    <col min="1532" max="1532" width="59.6640625" style="19" bestFit="1" customWidth="1"/>
    <col min="1533" max="1533" width="22.88671875" style="19" customWidth="1"/>
    <col min="1534" max="1534" width="9.109375" style="19"/>
    <col min="1535" max="1535" width="11.33203125" style="19" bestFit="1" customWidth="1"/>
    <col min="1536" max="1536" width="12.44140625" style="19" bestFit="1" customWidth="1"/>
    <col min="1537" max="1537" width="18.6640625" style="19" bestFit="1" customWidth="1"/>
    <col min="1538" max="1538" width="16.88671875" style="19" bestFit="1" customWidth="1"/>
    <col min="1539" max="1539" width="17.6640625" style="19" bestFit="1" customWidth="1"/>
    <col min="1540" max="1540" width="12.5546875" style="19" bestFit="1" customWidth="1"/>
    <col min="1541" max="1786" width="9.109375" style="19"/>
    <col min="1787" max="1787" width="5" style="19" customWidth="1"/>
    <col min="1788" max="1788" width="59.6640625" style="19" bestFit="1" customWidth="1"/>
    <col min="1789" max="1789" width="22.88671875" style="19" customWidth="1"/>
    <col min="1790" max="1790" width="9.109375" style="19"/>
    <col min="1791" max="1791" width="11.33203125" style="19" bestFit="1" customWidth="1"/>
    <col min="1792" max="1792" width="12.44140625" style="19" bestFit="1" customWidth="1"/>
    <col min="1793" max="1793" width="18.6640625" style="19" bestFit="1" customWidth="1"/>
    <col min="1794" max="1794" width="16.88671875" style="19" bestFit="1" customWidth="1"/>
    <col min="1795" max="1795" width="17.6640625" style="19" bestFit="1" customWidth="1"/>
    <col min="1796" max="1796" width="12.5546875" style="19" bestFit="1" customWidth="1"/>
    <col min="1797" max="2042" width="9.109375" style="19"/>
    <col min="2043" max="2043" width="5" style="19" customWidth="1"/>
    <col min="2044" max="2044" width="59.6640625" style="19" bestFit="1" customWidth="1"/>
    <col min="2045" max="2045" width="22.88671875" style="19" customWidth="1"/>
    <col min="2046" max="2046" width="9.109375" style="19"/>
    <col min="2047" max="2047" width="11.33203125" style="19" bestFit="1" customWidth="1"/>
    <col min="2048" max="2048" width="12.44140625" style="19" bestFit="1" customWidth="1"/>
    <col min="2049" max="2049" width="18.6640625" style="19" bestFit="1" customWidth="1"/>
    <col min="2050" max="2050" width="16.88671875" style="19" bestFit="1" customWidth="1"/>
    <col min="2051" max="2051" width="17.6640625" style="19" bestFit="1" customWidth="1"/>
    <col min="2052" max="2052" width="12.5546875" style="19" bestFit="1" customWidth="1"/>
    <col min="2053" max="2298" width="9.109375" style="19"/>
    <col min="2299" max="2299" width="5" style="19" customWidth="1"/>
    <col min="2300" max="2300" width="59.6640625" style="19" bestFit="1" customWidth="1"/>
    <col min="2301" max="2301" width="22.88671875" style="19" customWidth="1"/>
    <col min="2302" max="2302" width="9.109375" style="19"/>
    <col min="2303" max="2303" width="11.33203125" style="19" bestFit="1" customWidth="1"/>
    <col min="2304" max="2304" width="12.44140625" style="19" bestFit="1" customWidth="1"/>
    <col min="2305" max="2305" width="18.6640625" style="19" bestFit="1" customWidth="1"/>
    <col min="2306" max="2306" width="16.88671875" style="19" bestFit="1" customWidth="1"/>
    <col min="2307" max="2307" width="17.6640625" style="19" bestFit="1" customWidth="1"/>
    <col min="2308" max="2308" width="12.5546875" style="19" bestFit="1" customWidth="1"/>
    <col min="2309" max="2554" width="9.109375" style="19"/>
    <col min="2555" max="2555" width="5" style="19" customWidth="1"/>
    <col min="2556" max="2556" width="59.6640625" style="19" bestFit="1" customWidth="1"/>
    <col min="2557" max="2557" width="22.88671875" style="19" customWidth="1"/>
    <col min="2558" max="2558" width="9.109375" style="19"/>
    <col min="2559" max="2559" width="11.33203125" style="19" bestFit="1" customWidth="1"/>
    <col min="2560" max="2560" width="12.44140625" style="19" bestFit="1" customWidth="1"/>
    <col min="2561" max="2561" width="18.6640625" style="19" bestFit="1" customWidth="1"/>
    <col min="2562" max="2562" width="16.88671875" style="19" bestFit="1" customWidth="1"/>
    <col min="2563" max="2563" width="17.6640625" style="19" bestFit="1" customWidth="1"/>
    <col min="2564" max="2564" width="12.5546875" style="19" bestFit="1" customWidth="1"/>
    <col min="2565" max="2810" width="9.109375" style="19"/>
    <col min="2811" max="2811" width="5" style="19" customWidth="1"/>
    <col min="2812" max="2812" width="59.6640625" style="19" bestFit="1" customWidth="1"/>
    <col min="2813" max="2813" width="22.88671875" style="19" customWidth="1"/>
    <col min="2814" max="2814" width="9.109375" style="19"/>
    <col min="2815" max="2815" width="11.33203125" style="19" bestFit="1" customWidth="1"/>
    <col min="2816" max="2816" width="12.44140625" style="19" bestFit="1" customWidth="1"/>
    <col min="2817" max="2817" width="18.6640625" style="19" bestFit="1" customWidth="1"/>
    <col min="2818" max="2818" width="16.88671875" style="19" bestFit="1" customWidth="1"/>
    <col min="2819" max="2819" width="17.6640625" style="19" bestFit="1" customWidth="1"/>
    <col min="2820" max="2820" width="12.5546875" style="19" bestFit="1" customWidth="1"/>
    <col min="2821" max="3066" width="9.109375" style="19"/>
    <col min="3067" max="3067" width="5" style="19" customWidth="1"/>
    <col min="3068" max="3068" width="59.6640625" style="19" bestFit="1" customWidth="1"/>
    <col min="3069" max="3069" width="22.88671875" style="19" customWidth="1"/>
    <col min="3070" max="3070" width="9.109375" style="19"/>
    <col min="3071" max="3071" width="11.33203125" style="19" bestFit="1" customWidth="1"/>
    <col min="3072" max="3072" width="12.44140625" style="19" bestFit="1" customWidth="1"/>
    <col min="3073" max="3073" width="18.6640625" style="19" bestFit="1" customWidth="1"/>
    <col min="3074" max="3074" width="16.88671875" style="19" bestFit="1" customWidth="1"/>
    <col min="3075" max="3075" width="17.6640625" style="19" bestFit="1" customWidth="1"/>
    <col min="3076" max="3076" width="12.5546875" style="19" bestFit="1" customWidth="1"/>
    <col min="3077" max="3322" width="9.109375" style="19"/>
    <col min="3323" max="3323" width="5" style="19" customWidth="1"/>
    <col min="3324" max="3324" width="59.6640625" style="19" bestFit="1" customWidth="1"/>
    <col min="3325" max="3325" width="22.88671875" style="19" customWidth="1"/>
    <col min="3326" max="3326" width="9.109375" style="19"/>
    <col min="3327" max="3327" width="11.33203125" style="19" bestFit="1" customWidth="1"/>
    <col min="3328" max="3328" width="12.44140625" style="19" bestFit="1" customWidth="1"/>
    <col min="3329" max="3329" width="18.6640625" style="19" bestFit="1" customWidth="1"/>
    <col min="3330" max="3330" width="16.88671875" style="19" bestFit="1" customWidth="1"/>
    <col min="3331" max="3331" width="17.6640625" style="19" bestFit="1" customWidth="1"/>
    <col min="3332" max="3332" width="12.5546875" style="19" bestFit="1" customWidth="1"/>
    <col min="3333" max="3578" width="9.109375" style="19"/>
    <col min="3579" max="3579" width="5" style="19" customWidth="1"/>
    <col min="3580" max="3580" width="59.6640625" style="19" bestFit="1" customWidth="1"/>
    <col min="3581" max="3581" width="22.88671875" style="19" customWidth="1"/>
    <col min="3582" max="3582" width="9.109375" style="19"/>
    <col min="3583" max="3583" width="11.33203125" style="19" bestFit="1" customWidth="1"/>
    <col min="3584" max="3584" width="12.44140625" style="19" bestFit="1" customWidth="1"/>
    <col min="3585" max="3585" width="18.6640625" style="19" bestFit="1" customWidth="1"/>
    <col min="3586" max="3586" width="16.88671875" style="19" bestFit="1" customWidth="1"/>
    <col min="3587" max="3587" width="17.6640625" style="19" bestFit="1" customWidth="1"/>
    <col min="3588" max="3588" width="12.5546875" style="19" bestFit="1" customWidth="1"/>
    <col min="3589" max="3834" width="9.109375" style="19"/>
    <col min="3835" max="3835" width="5" style="19" customWidth="1"/>
    <col min="3836" max="3836" width="59.6640625" style="19" bestFit="1" customWidth="1"/>
    <col min="3837" max="3837" width="22.88671875" style="19" customWidth="1"/>
    <col min="3838" max="3838" width="9.109375" style="19"/>
    <col min="3839" max="3839" width="11.33203125" style="19" bestFit="1" customWidth="1"/>
    <col min="3840" max="3840" width="12.44140625" style="19" bestFit="1" customWidth="1"/>
    <col min="3841" max="3841" width="18.6640625" style="19" bestFit="1" customWidth="1"/>
    <col min="3842" max="3842" width="16.88671875" style="19" bestFit="1" customWidth="1"/>
    <col min="3843" max="3843" width="17.6640625" style="19" bestFit="1" customWidth="1"/>
    <col min="3844" max="3844" width="12.5546875" style="19" bestFit="1" customWidth="1"/>
    <col min="3845" max="4090" width="9.109375" style="19"/>
    <col min="4091" max="4091" width="5" style="19" customWidth="1"/>
    <col min="4092" max="4092" width="59.6640625" style="19" bestFit="1" customWidth="1"/>
    <col min="4093" max="4093" width="22.88671875" style="19" customWidth="1"/>
    <col min="4094" max="4094" width="9.109375" style="19"/>
    <col min="4095" max="4095" width="11.33203125" style="19" bestFit="1" customWidth="1"/>
    <col min="4096" max="4096" width="12.44140625" style="19" bestFit="1" customWidth="1"/>
    <col min="4097" max="4097" width="18.6640625" style="19" bestFit="1" customWidth="1"/>
    <col min="4098" max="4098" width="16.88671875" style="19" bestFit="1" customWidth="1"/>
    <col min="4099" max="4099" width="17.6640625" style="19" bestFit="1" customWidth="1"/>
    <col min="4100" max="4100" width="12.5546875" style="19" bestFit="1" customWidth="1"/>
    <col min="4101" max="4346" width="9.109375" style="19"/>
    <col min="4347" max="4347" width="5" style="19" customWidth="1"/>
    <col min="4348" max="4348" width="59.6640625" style="19" bestFit="1" customWidth="1"/>
    <col min="4349" max="4349" width="22.88671875" style="19" customWidth="1"/>
    <col min="4350" max="4350" width="9.109375" style="19"/>
    <col min="4351" max="4351" width="11.33203125" style="19" bestFit="1" customWidth="1"/>
    <col min="4352" max="4352" width="12.44140625" style="19" bestFit="1" customWidth="1"/>
    <col min="4353" max="4353" width="18.6640625" style="19" bestFit="1" customWidth="1"/>
    <col min="4354" max="4354" width="16.88671875" style="19" bestFit="1" customWidth="1"/>
    <col min="4355" max="4355" width="17.6640625" style="19" bestFit="1" customWidth="1"/>
    <col min="4356" max="4356" width="12.5546875" style="19" bestFit="1" customWidth="1"/>
    <col min="4357" max="4602" width="9.109375" style="19"/>
    <col min="4603" max="4603" width="5" style="19" customWidth="1"/>
    <col min="4604" max="4604" width="59.6640625" style="19" bestFit="1" customWidth="1"/>
    <col min="4605" max="4605" width="22.88671875" style="19" customWidth="1"/>
    <col min="4606" max="4606" width="9.109375" style="19"/>
    <col min="4607" max="4607" width="11.33203125" style="19" bestFit="1" customWidth="1"/>
    <col min="4608" max="4608" width="12.44140625" style="19" bestFit="1" customWidth="1"/>
    <col min="4609" max="4609" width="18.6640625" style="19" bestFit="1" customWidth="1"/>
    <col min="4610" max="4610" width="16.88671875" style="19" bestFit="1" customWidth="1"/>
    <col min="4611" max="4611" width="17.6640625" style="19" bestFit="1" customWidth="1"/>
    <col min="4612" max="4612" width="12.5546875" style="19" bestFit="1" customWidth="1"/>
    <col min="4613" max="4858" width="9.109375" style="19"/>
    <col min="4859" max="4859" width="5" style="19" customWidth="1"/>
    <col min="4860" max="4860" width="59.6640625" style="19" bestFit="1" customWidth="1"/>
    <col min="4861" max="4861" width="22.88671875" style="19" customWidth="1"/>
    <col min="4862" max="4862" width="9.109375" style="19"/>
    <col min="4863" max="4863" width="11.33203125" style="19" bestFit="1" customWidth="1"/>
    <col min="4864" max="4864" width="12.44140625" style="19" bestFit="1" customWidth="1"/>
    <col min="4865" max="4865" width="18.6640625" style="19" bestFit="1" customWidth="1"/>
    <col min="4866" max="4866" width="16.88671875" style="19" bestFit="1" customWidth="1"/>
    <col min="4867" max="4867" width="17.6640625" style="19" bestFit="1" customWidth="1"/>
    <col min="4868" max="4868" width="12.5546875" style="19" bestFit="1" customWidth="1"/>
    <col min="4869" max="5114" width="9.109375" style="19"/>
    <col min="5115" max="5115" width="5" style="19" customWidth="1"/>
    <col min="5116" max="5116" width="59.6640625" style="19" bestFit="1" customWidth="1"/>
    <col min="5117" max="5117" width="22.88671875" style="19" customWidth="1"/>
    <col min="5118" max="5118" width="9.109375" style="19"/>
    <col min="5119" max="5119" width="11.33203125" style="19" bestFit="1" customWidth="1"/>
    <col min="5120" max="5120" width="12.44140625" style="19" bestFit="1" customWidth="1"/>
    <col min="5121" max="5121" width="18.6640625" style="19" bestFit="1" customWidth="1"/>
    <col min="5122" max="5122" width="16.88671875" style="19" bestFit="1" customWidth="1"/>
    <col min="5123" max="5123" width="17.6640625" style="19" bestFit="1" customWidth="1"/>
    <col min="5124" max="5124" width="12.5546875" style="19" bestFit="1" customWidth="1"/>
    <col min="5125" max="5370" width="9.109375" style="19"/>
    <col min="5371" max="5371" width="5" style="19" customWidth="1"/>
    <col min="5372" max="5372" width="59.6640625" style="19" bestFit="1" customWidth="1"/>
    <col min="5373" max="5373" width="22.88671875" style="19" customWidth="1"/>
    <col min="5374" max="5374" width="9.109375" style="19"/>
    <col min="5375" max="5375" width="11.33203125" style="19" bestFit="1" customWidth="1"/>
    <col min="5376" max="5376" width="12.44140625" style="19" bestFit="1" customWidth="1"/>
    <col min="5377" max="5377" width="18.6640625" style="19" bestFit="1" customWidth="1"/>
    <col min="5378" max="5378" width="16.88671875" style="19" bestFit="1" customWidth="1"/>
    <col min="5379" max="5379" width="17.6640625" style="19" bestFit="1" customWidth="1"/>
    <col min="5380" max="5380" width="12.5546875" style="19" bestFit="1" customWidth="1"/>
    <col min="5381" max="5626" width="9.109375" style="19"/>
    <col min="5627" max="5627" width="5" style="19" customWidth="1"/>
    <col min="5628" max="5628" width="59.6640625" style="19" bestFit="1" customWidth="1"/>
    <col min="5629" max="5629" width="22.88671875" style="19" customWidth="1"/>
    <col min="5630" max="5630" width="9.109375" style="19"/>
    <col min="5631" max="5631" width="11.33203125" style="19" bestFit="1" customWidth="1"/>
    <col min="5632" max="5632" width="12.44140625" style="19" bestFit="1" customWidth="1"/>
    <col min="5633" max="5633" width="18.6640625" style="19" bestFit="1" customWidth="1"/>
    <col min="5634" max="5634" width="16.88671875" style="19" bestFit="1" customWidth="1"/>
    <col min="5635" max="5635" width="17.6640625" style="19" bestFit="1" customWidth="1"/>
    <col min="5636" max="5636" width="12.5546875" style="19" bestFit="1" customWidth="1"/>
    <col min="5637" max="5882" width="9.109375" style="19"/>
    <col min="5883" max="5883" width="5" style="19" customWidth="1"/>
    <col min="5884" max="5884" width="59.6640625" style="19" bestFit="1" customWidth="1"/>
    <col min="5885" max="5885" width="22.88671875" style="19" customWidth="1"/>
    <col min="5886" max="5886" width="9.109375" style="19"/>
    <col min="5887" max="5887" width="11.33203125" style="19" bestFit="1" customWidth="1"/>
    <col min="5888" max="5888" width="12.44140625" style="19" bestFit="1" customWidth="1"/>
    <col min="5889" max="5889" width="18.6640625" style="19" bestFit="1" customWidth="1"/>
    <col min="5890" max="5890" width="16.88671875" style="19" bestFit="1" customWidth="1"/>
    <col min="5891" max="5891" width="17.6640625" style="19" bestFit="1" customWidth="1"/>
    <col min="5892" max="5892" width="12.5546875" style="19" bestFit="1" customWidth="1"/>
    <col min="5893" max="6138" width="9.109375" style="19"/>
    <col min="6139" max="6139" width="5" style="19" customWidth="1"/>
    <col min="6140" max="6140" width="59.6640625" style="19" bestFit="1" customWidth="1"/>
    <col min="6141" max="6141" width="22.88671875" style="19" customWidth="1"/>
    <col min="6142" max="6142" width="9.109375" style="19"/>
    <col min="6143" max="6143" width="11.33203125" style="19" bestFit="1" customWidth="1"/>
    <col min="6144" max="6144" width="12.44140625" style="19" bestFit="1" customWidth="1"/>
    <col min="6145" max="6145" width="18.6640625" style="19" bestFit="1" customWidth="1"/>
    <col min="6146" max="6146" width="16.88671875" style="19" bestFit="1" customWidth="1"/>
    <col min="6147" max="6147" width="17.6640625" style="19" bestFit="1" customWidth="1"/>
    <col min="6148" max="6148" width="12.5546875" style="19" bestFit="1" customWidth="1"/>
    <col min="6149" max="6394" width="9.109375" style="19"/>
    <col min="6395" max="6395" width="5" style="19" customWidth="1"/>
    <col min="6396" max="6396" width="59.6640625" style="19" bestFit="1" customWidth="1"/>
    <col min="6397" max="6397" width="22.88671875" style="19" customWidth="1"/>
    <col min="6398" max="6398" width="9.109375" style="19"/>
    <col min="6399" max="6399" width="11.33203125" style="19" bestFit="1" customWidth="1"/>
    <col min="6400" max="6400" width="12.44140625" style="19" bestFit="1" customWidth="1"/>
    <col min="6401" max="6401" width="18.6640625" style="19" bestFit="1" customWidth="1"/>
    <col min="6402" max="6402" width="16.88671875" style="19" bestFit="1" customWidth="1"/>
    <col min="6403" max="6403" width="17.6640625" style="19" bestFit="1" customWidth="1"/>
    <col min="6404" max="6404" width="12.5546875" style="19" bestFit="1" customWidth="1"/>
    <col min="6405" max="6650" width="9.109375" style="19"/>
    <col min="6651" max="6651" width="5" style="19" customWidth="1"/>
    <col min="6652" max="6652" width="59.6640625" style="19" bestFit="1" customWidth="1"/>
    <col min="6653" max="6653" width="22.88671875" style="19" customWidth="1"/>
    <col min="6654" max="6654" width="9.109375" style="19"/>
    <col min="6655" max="6655" width="11.33203125" style="19" bestFit="1" customWidth="1"/>
    <col min="6656" max="6656" width="12.44140625" style="19" bestFit="1" customWidth="1"/>
    <col min="6657" max="6657" width="18.6640625" style="19" bestFit="1" customWidth="1"/>
    <col min="6658" max="6658" width="16.88671875" style="19" bestFit="1" customWidth="1"/>
    <col min="6659" max="6659" width="17.6640625" style="19" bestFit="1" customWidth="1"/>
    <col min="6660" max="6660" width="12.5546875" style="19" bestFit="1" customWidth="1"/>
    <col min="6661" max="6906" width="9.109375" style="19"/>
    <col min="6907" max="6907" width="5" style="19" customWidth="1"/>
    <col min="6908" max="6908" width="59.6640625" style="19" bestFit="1" customWidth="1"/>
    <col min="6909" max="6909" width="22.88671875" style="19" customWidth="1"/>
    <col min="6910" max="6910" width="9.109375" style="19"/>
    <col min="6911" max="6911" width="11.33203125" style="19" bestFit="1" customWidth="1"/>
    <col min="6912" max="6912" width="12.44140625" style="19" bestFit="1" customWidth="1"/>
    <col min="6913" max="6913" width="18.6640625" style="19" bestFit="1" customWidth="1"/>
    <col min="6914" max="6914" width="16.88671875" style="19" bestFit="1" customWidth="1"/>
    <col min="6915" max="6915" width="17.6640625" style="19" bestFit="1" customWidth="1"/>
    <col min="6916" max="6916" width="12.5546875" style="19" bestFit="1" customWidth="1"/>
    <col min="6917" max="7162" width="9.109375" style="19"/>
    <col min="7163" max="7163" width="5" style="19" customWidth="1"/>
    <col min="7164" max="7164" width="59.6640625" style="19" bestFit="1" customWidth="1"/>
    <col min="7165" max="7165" width="22.88671875" style="19" customWidth="1"/>
    <col min="7166" max="7166" width="9.109375" style="19"/>
    <col min="7167" max="7167" width="11.33203125" style="19" bestFit="1" customWidth="1"/>
    <col min="7168" max="7168" width="12.44140625" style="19" bestFit="1" customWidth="1"/>
    <col min="7169" max="7169" width="18.6640625" style="19" bestFit="1" customWidth="1"/>
    <col min="7170" max="7170" width="16.88671875" style="19" bestFit="1" customWidth="1"/>
    <col min="7171" max="7171" width="17.6640625" style="19" bestFit="1" customWidth="1"/>
    <col min="7172" max="7172" width="12.5546875" style="19" bestFit="1" customWidth="1"/>
    <col min="7173" max="7418" width="9.109375" style="19"/>
    <col min="7419" max="7419" width="5" style="19" customWidth="1"/>
    <col min="7420" max="7420" width="59.6640625" style="19" bestFit="1" customWidth="1"/>
    <col min="7421" max="7421" width="22.88671875" style="19" customWidth="1"/>
    <col min="7422" max="7422" width="9.109375" style="19"/>
    <col min="7423" max="7423" width="11.33203125" style="19" bestFit="1" customWidth="1"/>
    <col min="7424" max="7424" width="12.44140625" style="19" bestFit="1" customWidth="1"/>
    <col min="7425" max="7425" width="18.6640625" style="19" bestFit="1" customWidth="1"/>
    <col min="7426" max="7426" width="16.88671875" style="19" bestFit="1" customWidth="1"/>
    <col min="7427" max="7427" width="17.6640625" style="19" bestFit="1" customWidth="1"/>
    <col min="7428" max="7428" width="12.5546875" style="19" bestFit="1" customWidth="1"/>
    <col min="7429" max="7674" width="9.109375" style="19"/>
    <col min="7675" max="7675" width="5" style="19" customWidth="1"/>
    <col min="7676" max="7676" width="59.6640625" style="19" bestFit="1" customWidth="1"/>
    <col min="7677" max="7677" width="22.88671875" style="19" customWidth="1"/>
    <col min="7678" max="7678" width="9.109375" style="19"/>
    <col min="7679" max="7679" width="11.33203125" style="19" bestFit="1" customWidth="1"/>
    <col min="7680" max="7680" width="12.44140625" style="19" bestFit="1" customWidth="1"/>
    <col min="7681" max="7681" width="18.6640625" style="19" bestFit="1" customWidth="1"/>
    <col min="7682" max="7682" width="16.88671875" style="19" bestFit="1" customWidth="1"/>
    <col min="7683" max="7683" width="17.6640625" style="19" bestFit="1" customWidth="1"/>
    <col min="7684" max="7684" width="12.5546875" style="19" bestFit="1" customWidth="1"/>
    <col min="7685" max="7930" width="9.109375" style="19"/>
    <col min="7931" max="7931" width="5" style="19" customWidth="1"/>
    <col min="7932" max="7932" width="59.6640625" style="19" bestFit="1" customWidth="1"/>
    <col min="7933" max="7933" width="22.88671875" style="19" customWidth="1"/>
    <col min="7934" max="7934" width="9.109375" style="19"/>
    <col min="7935" max="7935" width="11.33203125" style="19" bestFit="1" customWidth="1"/>
    <col min="7936" max="7936" width="12.44140625" style="19" bestFit="1" customWidth="1"/>
    <col min="7937" max="7937" width="18.6640625" style="19" bestFit="1" customWidth="1"/>
    <col min="7938" max="7938" width="16.88671875" style="19" bestFit="1" customWidth="1"/>
    <col min="7939" max="7939" width="17.6640625" style="19" bestFit="1" customWidth="1"/>
    <col min="7940" max="7940" width="12.5546875" style="19" bestFit="1" customWidth="1"/>
    <col min="7941" max="8186" width="9.109375" style="19"/>
    <col min="8187" max="8187" width="5" style="19" customWidth="1"/>
    <col min="8188" max="8188" width="59.6640625" style="19" bestFit="1" customWidth="1"/>
    <col min="8189" max="8189" width="22.88671875" style="19" customWidth="1"/>
    <col min="8190" max="8190" width="9.109375" style="19"/>
    <col min="8191" max="8191" width="11.33203125" style="19" bestFit="1" customWidth="1"/>
    <col min="8192" max="8192" width="12.44140625" style="19" bestFit="1" customWidth="1"/>
    <col min="8193" max="8193" width="18.6640625" style="19" bestFit="1" customWidth="1"/>
    <col min="8194" max="8194" width="16.88671875" style="19" bestFit="1" customWidth="1"/>
    <col min="8195" max="8195" width="17.6640625" style="19" bestFit="1" customWidth="1"/>
    <col min="8196" max="8196" width="12.5546875" style="19" bestFit="1" customWidth="1"/>
    <col min="8197" max="8442" width="9.109375" style="19"/>
    <col min="8443" max="8443" width="5" style="19" customWidth="1"/>
    <col min="8444" max="8444" width="59.6640625" style="19" bestFit="1" customWidth="1"/>
    <col min="8445" max="8445" width="22.88671875" style="19" customWidth="1"/>
    <col min="8446" max="8446" width="9.109375" style="19"/>
    <col min="8447" max="8447" width="11.33203125" style="19" bestFit="1" customWidth="1"/>
    <col min="8448" max="8448" width="12.44140625" style="19" bestFit="1" customWidth="1"/>
    <col min="8449" max="8449" width="18.6640625" style="19" bestFit="1" customWidth="1"/>
    <col min="8450" max="8450" width="16.88671875" style="19" bestFit="1" customWidth="1"/>
    <col min="8451" max="8451" width="17.6640625" style="19" bestFit="1" customWidth="1"/>
    <col min="8452" max="8452" width="12.5546875" style="19" bestFit="1" customWidth="1"/>
    <col min="8453" max="8698" width="9.109375" style="19"/>
    <col min="8699" max="8699" width="5" style="19" customWidth="1"/>
    <col min="8700" max="8700" width="59.6640625" style="19" bestFit="1" customWidth="1"/>
    <col min="8701" max="8701" width="22.88671875" style="19" customWidth="1"/>
    <col min="8702" max="8702" width="9.109375" style="19"/>
    <col min="8703" max="8703" width="11.33203125" style="19" bestFit="1" customWidth="1"/>
    <col min="8704" max="8704" width="12.44140625" style="19" bestFit="1" customWidth="1"/>
    <col min="8705" max="8705" width="18.6640625" style="19" bestFit="1" customWidth="1"/>
    <col min="8706" max="8706" width="16.88671875" style="19" bestFit="1" customWidth="1"/>
    <col min="8707" max="8707" width="17.6640625" style="19" bestFit="1" customWidth="1"/>
    <col min="8708" max="8708" width="12.5546875" style="19" bestFit="1" customWidth="1"/>
    <col min="8709" max="8954" width="9.109375" style="19"/>
    <col min="8955" max="8955" width="5" style="19" customWidth="1"/>
    <col min="8956" max="8956" width="59.6640625" style="19" bestFit="1" customWidth="1"/>
    <col min="8957" max="8957" width="22.88671875" style="19" customWidth="1"/>
    <col min="8958" max="8958" width="9.109375" style="19"/>
    <col min="8959" max="8959" width="11.33203125" style="19" bestFit="1" customWidth="1"/>
    <col min="8960" max="8960" width="12.44140625" style="19" bestFit="1" customWidth="1"/>
    <col min="8961" max="8961" width="18.6640625" style="19" bestFit="1" customWidth="1"/>
    <col min="8962" max="8962" width="16.88671875" style="19" bestFit="1" customWidth="1"/>
    <col min="8963" max="8963" width="17.6640625" style="19" bestFit="1" customWidth="1"/>
    <col min="8964" max="8964" width="12.5546875" style="19" bestFit="1" customWidth="1"/>
    <col min="8965" max="9210" width="9.109375" style="19"/>
    <col min="9211" max="9211" width="5" style="19" customWidth="1"/>
    <col min="9212" max="9212" width="59.6640625" style="19" bestFit="1" customWidth="1"/>
    <col min="9213" max="9213" width="22.88671875" style="19" customWidth="1"/>
    <col min="9214" max="9214" width="9.109375" style="19"/>
    <col min="9215" max="9215" width="11.33203125" style="19" bestFit="1" customWidth="1"/>
    <col min="9216" max="9216" width="12.44140625" style="19" bestFit="1" customWidth="1"/>
    <col min="9217" max="9217" width="18.6640625" style="19" bestFit="1" customWidth="1"/>
    <col min="9218" max="9218" width="16.88671875" style="19" bestFit="1" customWidth="1"/>
    <col min="9219" max="9219" width="17.6640625" style="19" bestFit="1" customWidth="1"/>
    <col min="9220" max="9220" width="12.5546875" style="19" bestFit="1" customWidth="1"/>
    <col min="9221" max="9466" width="9.109375" style="19"/>
    <col min="9467" max="9467" width="5" style="19" customWidth="1"/>
    <col min="9468" max="9468" width="59.6640625" style="19" bestFit="1" customWidth="1"/>
    <col min="9469" max="9469" width="22.88671875" style="19" customWidth="1"/>
    <col min="9470" max="9470" width="9.109375" style="19"/>
    <col min="9471" max="9471" width="11.33203125" style="19" bestFit="1" customWidth="1"/>
    <col min="9472" max="9472" width="12.44140625" style="19" bestFit="1" customWidth="1"/>
    <col min="9473" max="9473" width="18.6640625" style="19" bestFit="1" customWidth="1"/>
    <col min="9474" max="9474" width="16.88671875" style="19" bestFit="1" customWidth="1"/>
    <col min="9475" max="9475" width="17.6640625" style="19" bestFit="1" customWidth="1"/>
    <col min="9476" max="9476" width="12.5546875" style="19" bestFit="1" customWidth="1"/>
    <col min="9477" max="9722" width="9.109375" style="19"/>
    <col min="9723" max="9723" width="5" style="19" customWidth="1"/>
    <col min="9724" max="9724" width="59.6640625" style="19" bestFit="1" customWidth="1"/>
    <col min="9725" max="9725" width="22.88671875" style="19" customWidth="1"/>
    <col min="9726" max="9726" width="9.109375" style="19"/>
    <col min="9727" max="9727" width="11.33203125" style="19" bestFit="1" customWidth="1"/>
    <col min="9728" max="9728" width="12.44140625" style="19" bestFit="1" customWidth="1"/>
    <col min="9729" max="9729" width="18.6640625" style="19" bestFit="1" customWidth="1"/>
    <col min="9730" max="9730" width="16.88671875" style="19" bestFit="1" customWidth="1"/>
    <col min="9731" max="9731" width="17.6640625" style="19" bestFit="1" customWidth="1"/>
    <col min="9732" max="9732" width="12.5546875" style="19" bestFit="1" customWidth="1"/>
    <col min="9733" max="9978" width="9.109375" style="19"/>
    <col min="9979" max="9979" width="5" style="19" customWidth="1"/>
    <col min="9980" max="9980" width="59.6640625" style="19" bestFit="1" customWidth="1"/>
    <col min="9981" max="9981" width="22.88671875" style="19" customWidth="1"/>
    <col min="9982" max="9982" width="9.109375" style="19"/>
    <col min="9983" max="9983" width="11.33203125" style="19" bestFit="1" customWidth="1"/>
    <col min="9984" max="9984" width="12.44140625" style="19" bestFit="1" customWidth="1"/>
    <col min="9985" max="9985" width="18.6640625" style="19" bestFit="1" customWidth="1"/>
    <col min="9986" max="9986" width="16.88671875" style="19" bestFit="1" customWidth="1"/>
    <col min="9987" max="9987" width="17.6640625" style="19" bestFit="1" customWidth="1"/>
    <col min="9988" max="9988" width="12.5546875" style="19" bestFit="1" customWidth="1"/>
    <col min="9989" max="10234" width="9.109375" style="19"/>
    <col min="10235" max="10235" width="5" style="19" customWidth="1"/>
    <col min="10236" max="10236" width="59.6640625" style="19" bestFit="1" customWidth="1"/>
    <col min="10237" max="10237" width="22.88671875" style="19" customWidth="1"/>
    <col min="10238" max="10238" width="9.109375" style="19"/>
    <col min="10239" max="10239" width="11.33203125" style="19" bestFit="1" customWidth="1"/>
    <col min="10240" max="10240" width="12.44140625" style="19" bestFit="1" customWidth="1"/>
    <col min="10241" max="10241" width="18.6640625" style="19" bestFit="1" customWidth="1"/>
    <col min="10242" max="10242" width="16.88671875" style="19" bestFit="1" customWidth="1"/>
    <col min="10243" max="10243" width="17.6640625" style="19" bestFit="1" customWidth="1"/>
    <col min="10244" max="10244" width="12.5546875" style="19" bestFit="1" customWidth="1"/>
    <col min="10245" max="10490" width="9.109375" style="19"/>
    <col min="10491" max="10491" width="5" style="19" customWidth="1"/>
    <col min="10492" max="10492" width="59.6640625" style="19" bestFit="1" customWidth="1"/>
    <col min="10493" max="10493" width="22.88671875" style="19" customWidth="1"/>
    <col min="10494" max="10494" width="9.109375" style="19"/>
    <col min="10495" max="10495" width="11.33203125" style="19" bestFit="1" customWidth="1"/>
    <col min="10496" max="10496" width="12.44140625" style="19" bestFit="1" customWidth="1"/>
    <col min="10497" max="10497" width="18.6640625" style="19" bestFit="1" customWidth="1"/>
    <col min="10498" max="10498" width="16.88671875" style="19" bestFit="1" customWidth="1"/>
    <col min="10499" max="10499" width="17.6640625" style="19" bestFit="1" customWidth="1"/>
    <col min="10500" max="10500" width="12.5546875" style="19" bestFit="1" customWidth="1"/>
    <col min="10501" max="10746" width="9.109375" style="19"/>
    <col min="10747" max="10747" width="5" style="19" customWidth="1"/>
    <col min="10748" max="10748" width="59.6640625" style="19" bestFit="1" customWidth="1"/>
    <col min="10749" max="10749" width="22.88671875" style="19" customWidth="1"/>
    <col min="10750" max="10750" width="9.109375" style="19"/>
    <col min="10751" max="10751" width="11.33203125" style="19" bestFit="1" customWidth="1"/>
    <col min="10752" max="10752" width="12.44140625" style="19" bestFit="1" customWidth="1"/>
    <col min="10753" max="10753" width="18.6640625" style="19" bestFit="1" customWidth="1"/>
    <col min="10754" max="10754" width="16.88671875" style="19" bestFit="1" customWidth="1"/>
    <col min="10755" max="10755" width="17.6640625" style="19" bestFit="1" customWidth="1"/>
    <col min="10756" max="10756" width="12.5546875" style="19" bestFit="1" customWidth="1"/>
    <col min="10757" max="11002" width="9.109375" style="19"/>
    <col min="11003" max="11003" width="5" style="19" customWidth="1"/>
    <col min="11004" max="11004" width="59.6640625" style="19" bestFit="1" customWidth="1"/>
    <col min="11005" max="11005" width="22.88671875" style="19" customWidth="1"/>
    <col min="11006" max="11006" width="9.109375" style="19"/>
    <col min="11007" max="11007" width="11.33203125" style="19" bestFit="1" customWidth="1"/>
    <col min="11008" max="11008" width="12.44140625" style="19" bestFit="1" customWidth="1"/>
    <col min="11009" max="11009" width="18.6640625" style="19" bestFit="1" customWidth="1"/>
    <col min="11010" max="11010" width="16.88671875" style="19" bestFit="1" customWidth="1"/>
    <col min="11011" max="11011" width="17.6640625" style="19" bestFit="1" customWidth="1"/>
    <col min="11012" max="11012" width="12.5546875" style="19" bestFit="1" customWidth="1"/>
    <col min="11013" max="11258" width="9.109375" style="19"/>
    <col min="11259" max="11259" width="5" style="19" customWidth="1"/>
    <col min="11260" max="11260" width="59.6640625" style="19" bestFit="1" customWidth="1"/>
    <col min="11261" max="11261" width="22.88671875" style="19" customWidth="1"/>
    <col min="11262" max="11262" width="9.109375" style="19"/>
    <col min="11263" max="11263" width="11.33203125" style="19" bestFit="1" customWidth="1"/>
    <col min="11264" max="11264" width="12.44140625" style="19" bestFit="1" customWidth="1"/>
    <col min="11265" max="11265" width="18.6640625" style="19" bestFit="1" customWidth="1"/>
    <col min="11266" max="11266" width="16.88671875" style="19" bestFit="1" customWidth="1"/>
    <col min="11267" max="11267" width="17.6640625" style="19" bestFit="1" customWidth="1"/>
    <col min="11268" max="11268" width="12.5546875" style="19" bestFit="1" customWidth="1"/>
    <col min="11269" max="11514" width="9.109375" style="19"/>
    <col min="11515" max="11515" width="5" style="19" customWidth="1"/>
    <col min="11516" max="11516" width="59.6640625" style="19" bestFit="1" customWidth="1"/>
    <col min="11517" max="11517" width="22.88671875" style="19" customWidth="1"/>
    <col min="11518" max="11518" width="9.109375" style="19"/>
    <col min="11519" max="11519" width="11.33203125" style="19" bestFit="1" customWidth="1"/>
    <col min="11520" max="11520" width="12.44140625" style="19" bestFit="1" customWidth="1"/>
    <col min="11521" max="11521" width="18.6640625" style="19" bestFit="1" customWidth="1"/>
    <col min="11522" max="11522" width="16.88671875" style="19" bestFit="1" customWidth="1"/>
    <col min="11523" max="11523" width="17.6640625" style="19" bestFit="1" customWidth="1"/>
    <col min="11524" max="11524" width="12.5546875" style="19" bestFit="1" customWidth="1"/>
    <col min="11525" max="11770" width="9.109375" style="19"/>
    <col min="11771" max="11771" width="5" style="19" customWidth="1"/>
    <col min="11772" max="11772" width="59.6640625" style="19" bestFit="1" customWidth="1"/>
    <col min="11773" max="11773" width="22.88671875" style="19" customWidth="1"/>
    <col min="11774" max="11774" width="9.109375" style="19"/>
    <col min="11775" max="11775" width="11.33203125" style="19" bestFit="1" customWidth="1"/>
    <col min="11776" max="11776" width="12.44140625" style="19" bestFit="1" customWidth="1"/>
    <col min="11777" max="11777" width="18.6640625" style="19" bestFit="1" customWidth="1"/>
    <col min="11778" max="11778" width="16.88671875" style="19" bestFit="1" customWidth="1"/>
    <col min="11779" max="11779" width="17.6640625" style="19" bestFit="1" customWidth="1"/>
    <col min="11780" max="11780" width="12.5546875" style="19" bestFit="1" customWidth="1"/>
    <col min="11781" max="12026" width="9.109375" style="19"/>
    <col min="12027" max="12027" width="5" style="19" customWidth="1"/>
    <col min="12028" max="12028" width="59.6640625" style="19" bestFit="1" customWidth="1"/>
    <col min="12029" max="12029" width="22.88671875" style="19" customWidth="1"/>
    <col min="12030" max="12030" width="9.109375" style="19"/>
    <col min="12031" max="12031" width="11.33203125" style="19" bestFit="1" customWidth="1"/>
    <col min="12032" max="12032" width="12.44140625" style="19" bestFit="1" customWidth="1"/>
    <col min="12033" max="12033" width="18.6640625" style="19" bestFit="1" customWidth="1"/>
    <col min="12034" max="12034" width="16.88671875" style="19" bestFit="1" customWidth="1"/>
    <col min="12035" max="12035" width="17.6640625" style="19" bestFit="1" customWidth="1"/>
    <col min="12036" max="12036" width="12.5546875" style="19" bestFit="1" customWidth="1"/>
    <col min="12037" max="12282" width="9.109375" style="19"/>
    <col min="12283" max="12283" width="5" style="19" customWidth="1"/>
    <col min="12284" max="12284" width="59.6640625" style="19" bestFit="1" customWidth="1"/>
    <col min="12285" max="12285" width="22.88671875" style="19" customWidth="1"/>
    <col min="12286" max="12286" width="9.109375" style="19"/>
    <col min="12287" max="12287" width="11.33203125" style="19" bestFit="1" customWidth="1"/>
    <col min="12288" max="12288" width="12.44140625" style="19" bestFit="1" customWidth="1"/>
    <col min="12289" max="12289" width="18.6640625" style="19" bestFit="1" customWidth="1"/>
    <col min="12290" max="12290" width="16.88671875" style="19" bestFit="1" customWidth="1"/>
    <col min="12291" max="12291" width="17.6640625" style="19" bestFit="1" customWidth="1"/>
    <col min="12292" max="12292" width="12.5546875" style="19" bestFit="1" customWidth="1"/>
    <col min="12293" max="12538" width="9.109375" style="19"/>
    <col min="12539" max="12539" width="5" style="19" customWidth="1"/>
    <col min="12540" max="12540" width="59.6640625" style="19" bestFit="1" customWidth="1"/>
    <col min="12541" max="12541" width="22.88671875" style="19" customWidth="1"/>
    <col min="12542" max="12542" width="9.109375" style="19"/>
    <col min="12543" max="12543" width="11.33203125" style="19" bestFit="1" customWidth="1"/>
    <col min="12544" max="12544" width="12.44140625" style="19" bestFit="1" customWidth="1"/>
    <col min="12545" max="12545" width="18.6640625" style="19" bestFit="1" customWidth="1"/>
    <col min="12546" max="12546" width="16.88671875" style="19" bestFit="1" customWidth="1"/>
    <col min="12547" max="12547" width="17.6640625" style="19" bestFit="1" customWidth="1"/>
    <col min="12548" max="12548" width="12.5546875" style="19" bestFit="1" customWidth="1"/>
    <col min="12549" max="12794" width="9.109375" style="19"/>
    <col min="12795" max="12795" width="5" style="19" customWidth="1"/>
    <col min="12796" max="12796" width="59.6640625" style="19" bestFit="1" customWidth="1"/>
    <col min="12797" max="12797" width="22.88671875" style="19" customWidth="1"/>
    <col min="12798" max="12798" width="9.109375" style="19"/>
    <col min="12799" max="12799" width="11.33203125" style="19" bestFit="1" customWidth="1"/>
    <col min="12800" max="12800" width="12.44140625" style="19" bestFit="1" customWidth="1"/>
    <col min="12801" max="12801" width="18.6640625" style="19" bestFit="1" customWidth="1"/>
    <col min="12802" max="12802" width="16.88671875" style="19" bestFit="1" customWidth="1"/>
    <col min="12803" max="12803" width="17.6640625" style="19" bestFit="1" customWidth="1"/>
    <col min="12804" max="12804" width="12.5546875" style="19" bestFit="1" customWidth="1"/>
    <col min="12805" max="13050" width="9.109375" style="19"/>
    <col min="13051" max="13051" width="5" style="19" customWidth="1"/>
    <col min="13052" max="13052" width="59.6640625" style="19" bestFit="1" customWidth="1"/>
    <col min="13053" max="13053" width="22.88671875" style="19" customWidth="1"/>
    <col min="13054" max="13054" width="9.109375" style="19"/>
    <col min="13055" max="13055" width="11.33203125" style="19" bestFit="1" customWidth="1"/>
    <col min="13056" max="13056" width="12.44140625" style="19" bestFit="1" customWidth="1"/>
    <col min="13057" max="13057" width="18.6640625" style="19" bestFit="1" customWidth="1"/>
    <col min="13058" max="13058" width="16.88671875" style="19" bestFit="1" customWidth="1"/>
    <col min="13059" max="13059" width="17.6640625" style="19" bestFit="1" customWidth="1"/>
    <col min="13060" max="13060" width="12.5546875" style="19" bestFit="1" customWidth="1"/>
    <col min="13061" max="13306" width="9.109375" style="19"/>
    <col min="13307" max="13307" width="5" style="19" customWidth="1"/>
    <col min="13308" max="13308" width="59.6640625" style="19" bestFit="1" customWidth="1"/>
    <col min="13309" max="13309" width="22.88671875" style="19" customWidth="1"/>
    <col min="13310" max="13310" width="9.109375" style="19"/>
    <col min="13311" max="13311" width="11.33203125" style="19" bestFit="1" customWidth="1"/>
    <col min="13312" max="13312" width="12.44140625" style="19" bestFit="1" customWidth="1"/>
    <col min="13313" max="13313" width="18.6640625" style="19" bestFit="1" customWidth="1"/>
    <col min="13314" max="13314" width="16.88671875" style="19" bestFit="1" customWidth="1"/>
    <col min="13315" max="13315" width="17.6640625" style="19" bestFit="1" customWidth="1"/>
    <col min="13316" max="13316" width="12.5546875" style="19" bestFit="1" customWidth="1"/>
    <col min="13317" max="13562" width="9.109375" style="19"/>
    <col min="13563" max="13563" width="5" style="19" customWidth="1"/>
    <col min="13564" max="13564" width="59.6640625" style="19" bestFit="1" customWidth="1"/>
    <col min="13565" max="13565" width="22.88671875" style="19" customWidth="1"/>
    <col min="13566" max="13566" width="9.109375" style="19"/>
    <col min="13567" max="13567" width="11.33203125" style="19" bestFit="1" customWidth="1"/>
    <col min="13568" max="13568" width="12.44140625" style="19" bestFit="1" customWidth="1"/>
    <col min="13569" max="13569" width="18.6640625" style="19" bestFit="1" customWidth="1"/>
    <col min="13570" max="13570" width="16.88671875" style="19" bestFit="1" customWidth="1"/>
    <col min="13571" max="13571" width="17.6640625" style="19" bestFit="1" customWidth="1"/>
    <col min="13572" max="13572" width="12.5546875" style="19" bestFit="1" customWidth="1"/>
    <col min="13573" max="13818" width="9.109375" style="19"/>
    <col min="13819" max="13819" width="5" style="19" customWidth="1"/>
    <col min="13820" max="13820" width="59.6640625" style="19" bestFit="1" customWidth="1"/>
    <col min="13821" max="13821" width="22.88671875" style="19" customWidth="1"/>
    <col min="13822" max="13822" width="9.109375" style="19"/>
    <col min="13823" max="13823" width="11.33203125" style="19" bestFit="1" customWidth="1"/>
    <col min="13824" max="13824" width="12.44140625" style="19" bestFit="1" customWidth="1"/>
    <col min="13825" max="13825" width="18.6640625" style="19" bestFit="1" customWidth="1"/>
    <col min="13826" max="13826" width="16.88671875" style="19" bestFit="1" customWidth="1"/>
    <col min="13827" max="13827" width="17.6640625" style="19" bestFit="1" customWidth="1"/>
    <col min="13828" max="13828" width="12.5546875" style="19" bestFit="1" customWidth="1"/>
    <col min="13829" max="14074" width="9.109375" style="19"/>
    <col min="14075" max="14075" width="5" style="19" customWidth="1"/>
    <col min="14076" max="14076" width="59.6640625" style="19" bestFit="1" customWidth="1"/>
    <col min="14077" max="14077" width="22.88671875" style="19" customWidth="1"/>
    <col min="14078" max="14078" width="9.109375" style="19"/>
    <col min="14079" max="14079" width="11.33203125" style="19" bestFit="1" customWidth="1"/>
    <col min="14080" max="14080" width="12.44140625" style="19" bestFit="1" customWidth="1"/>
    <col min="14081" max="14081" width="18.6640625" style="19" bestFit="1" customWidth="1"/>
    <col min="14082" max="14082" width="16.88671875" style="19" bestFit="1" customWidth="1"/>
    <col min="14083" max="14083" width="17.6640625" style="19" bestFit="1" customWidth="1"/>
    <col min="14084" max="14084" width="12.5546875" style="19" bestFit="1" customWidth="1"/>
    <col min="14085" max="14330" width="9.109375" style="19"/>
    <col min="14331" max="14331" width="5" style="19" customWidth="1"/>
    <col min="14332" max="14332" width="59.6640625" style="19" bestFit="1" customWidth="1"/>
    <col min="14333" max="14333" width="22.88671875" style="19" customWidth="1"/>
    <col min="14334" max="14334" width="9.109375" style="19"/>
    <col min="14335" max="14335" width="11.33203125" style="19" bestFit="1" customWidth="1"/>
    <col min="14336" max="14336" width="12.44140625" style="19" bestFit="1" customWidth="1"/>
    <col min="14337" max="14337" width="18.6640625" style="19" bestFit="1" customWidth="1"/>
    <col min="14338" max="14338" width="16.88671875" style="19" bestFit="1" customWidth="1"/>
    <col min="14339" max="14339" width="17.6640625" style="19" bestFit="1" customWidth="1"/>
    <col min="14340" max="14340" width="12.5546875" style="19" bestFit="1" customWidth="1"/>
    <col min="14341" max="14586" width="9.109375" style="19"/>
    <col min="14587" max="14587" width="5" style="19" customWidth="1"/>
    <col min="14588" max="14588" width="59.6640625" style="19" bestFit="1" customWidth="1"/>
    <col min="14589" max="14589" width="22.88671875" style="19" customWidth="1"/>
    <col min="14590" max="14590" width="9.109375" style="19"/>
    <col min="14591" max="14591" width="11.33203125" style="19" bestFit="1" customWidth="1"/>
    <col min="14592" max="14592" width="12.44140625" style="19" bestFit="1" customWidth="1"/>
    <col min="14593" max="14593" width="18.6640625" style="19" bestFit="1" customWidth="1"/>
    <col min="14594" max="14594" width="16.88671875" style="19" bestFit="1" customWidth="1"/>
    <col min="14595" max="14595" width="17.6640625" style="19" bestFit="1" customWidth="1"/>
    <col min="14596" max="14596" width="12.5546875" style="19" bestFit="1" customWidth="1"/>
    <col min="14597" max="14842" width="9.109375" style="19"/>
    <col min="14843" max="14843" width="5" style="19" customWidth="1"/>
    <col min="14844" max="14844" width="59.6640625" style="19" bestFit="1" customWidth="1"/>
    <col min="14845" max="14845" width="22.88671875" style="19" customWidth="1"/>
    <col min="14846" max="14846" width="9.109375" style="19"/>
    <col min="14847" max="14847" width="11.33203125" style="19" bestFit="1" customWidth="1"/>
    <col min="14848" max="14848" width="12.44140625" style="19" bestFit="1" customWidth="1"/>
    <col min="14849" max="14849" width="18.6640625" style="19" bestFit="1" customWidth="1"/>
    <col min="14850" max="14850" width="16.88671875" style="19" bestFit="1" customWidth="1"/>
    <col min="14851" max="14851" width="17.6640625" style="19" bestFit="1" customWidth="1"/>
    <col min="14852" max="14852" width="12.5546875" style="19" bestFit="1" customWidth="1"/>
    <col min="14853" max="15098" width="9.109375" style="19"/>
    <col min="15099" max="15099" width="5" style="19" customWidth="1"/>
    <col min="15100" max="15100" width="59.6640625" style="19" bestFit="1" customWidth="1"/>
    <col min="15101" max="15101" width="22.88671875" style="19" customWidth="1"/>
    <col min="15102" max="15102" width="9.109375" style="19"/>
    <col min="15103" max="15103" width="11.33203125" style="19" bestFit="1" customWidth="1"/>
    <col min="15104" max="15104" width="12.44140625" style="19" bestFit="1" customWidth="1"/>
    <col min="15105" max="15105" width="18.6640625" style="19" bestFit="1" customWidth="1"/>
    <col min="15106" max="15106" width="16.88671875" style="19" bestFit="1" customWidth="1"/>
    <col min="15107" max="15107" width="17.6640625" style="19" bestFit="1" customWidth="1"/>
    <col min="15108" max="15108" width="12.5546875" style="19" bestFit="1" customWidth="1"/>
    <col min="15109" max="15354" width="9.109375" style="19"/>
    <col min="15355" max="15355" width="5" style="19" customWidth="1"/>
    <col min="15356" max="15356" width="59.6640625" style="19" bestFit="1" customWidth="1"/>
    <col min="15357" max="15357" width="22.88671875" style="19" customWidth="1"/>
    <col min="15358" max="15358" width="9.109375" style="19"/>
    <col min="15359" max="15359" width="11.33203125" style="19" bestFit="1" customWidth="1"/>
    <col min="15360" max="15360" width="12.44140625" style="19" bestFit="1" customWidth="1"/>
    <col min="15361" max="15361" width="18.6640625" style="19" bestFit="1" customWidth="1"/>
    <col min="15362" max="15362" width="16.88671875" style="19" bestFit="1" customWidth="1"/>
    <col min="15363" max="15363" width="17.6640625" style="19" bestFit="1" customWidth="1"/>
    <col min="15364" max="15364" width="12.5546875" style="19" bestFit="1" customWidth="1"/>
    <col min="15365" max="15610" width="9.109375" style="19"/>
    <col min="15611" max="15611" width="5" style="19" customWidth="1"/>
    <col min="15612" max="15612" width="59.6640625" style="19" bestFit="1" customWidth="1"/>
    <col min="15613" max="15613" width="22.88671875" style="19" customWidth="1"/>
    <col min="15614" max="15614" width="9.109375" style="19"/>
    <col min="15615" max="15615" width="11.33203125" style="19" bestFit="1" customWidth="1"/>
    <col min="15616" max="15616" width="12.44140625" style="19" bestFit="1" customWidth="1"/>
    <col min="15617" max="15617" width="18.6640625" style="19" bestFit="1" customWidth="1"/>
    <col min="15618" max="15618" width="16.88671875" style="19" bestFit="1" customWidth="1"/>
    <col min="15619" max="15619" width="17.6640625" style="19" bestFit="1" customWidth="1"/>
    <col min="15620" max="15620" width="12.5546875" style="19" bestFit="1" customWidth="1"/>
    <col min="15621" max="15866" width="9.109375" style="19"/>
    <col min="15867" max="15867" width="5" style="19" customWidth="1"/>
    <col min="15868" max="15868" width="59.6640625" style="19" bestFit="1" customWidth="1"/>
    <col min="15869" max="15869" width="22.88671875" style="19" customWidth="1"/>
    <col min="15870" max="15870" width="9.109375" style="19"/>
    <col min="15871" max="15871" width="11.33203125" style="19" bestFit="1" customWidth="1"/>
    <col min="15872" max="15872" width="12.44140625" style="19" bestFit="1" customWidth="1"/>
    <col min="15873" max="15873" width="18.6640625" style="19" bestFit="1" customWidth="1"/>
    <col min="15874" max="15874" width="16.88671875" style="19" bestFit="1" customWidth="1"/>
    <col min="15875" max="15875" width="17.6640625" style="19" bestFit="1" customWidth="1"/>
    <col min="15876" max="15876" width="12.5546875" style="19" bestFit="1" customWidth="1"/>
    <col min="15877" max="16122" width="9.109375" style="19"/>
    <col min="16123" max="16123" width="5" style="19" customWidth="1"/>
    <col min="16124" max="16124" width="59.6640625" style="19" bestFit="1" customWidth="1"/>
    <col min="16125" max="16125" width="22.88671875" style="19" customWidth="1"/>
    <col min="16126" max="16126" width="9.109375" style="19"/>
    <col min="16127" max="16127" width="11.33203125" style="19" bestFit="1" customWidth="1"/>
    <col min="16128" max="16128" width="12.44140625" style="19" bestFit="1" customWidth="1"/>
    <col min="16129" max="16129" width="18.6640625" style="19" bestFit="1" customWidth="1"/>
    <col min="16130" max="16130" width="16.88671875" style="19" bestFit="1" customWidth="1"/>
    <col min="16131" max="16131" width="17.6640625" style="19" bestFit="1" customWidth="1"/>
    <col min="16132" max="16132" width="12.5546875" style="19" bestFit="1" customWidth="1"/>
    <col min="16133" max="16384" width="9.109375" style="19"/>
  </cols>
  <sheetData>
    <row r="1" spans="1:9" s="1" customFormat="1" ht="24.6" x14ac:dyDescent="0.3">
      <c r="A1" s="60" t="s">
        <v>29</v>
      </c>
      <c r="B1" s="60"/>
      <c r="C1" s="60"/>
      <c r="D1" s="60"/>
      <c r="E1" s="60"/>
      <c r="F1" s="60"/>
      <c r="G1" s="60"/>
      <c r="H1" s="2"/>
      <c r="I1" s="2"/>
    </row>
    <row r="2" spans="1:9" s="1" customFormat="1" ht="18" x14ac:dyDescent="0.3">
      <c r="A2" s="61" t="s">
        <v>32</v>
      </c>
      <c r="B2" s="61"/>
      <c r="C2" s="61"/>
      <c r="D2" s="61"/>
      <c r="E2" s="61"/>
      <c r="F2" s="61"/>
      <c r="G2" s="61"/>
      <c r="H2" s="2"/>
      <c r="I2" s="2"/>
    </row>
    <row r="3" spans="1:9" s="1" customFormat="1" ht="18" customHeight="1" x14ac:dyDescent="0.3">
      <c r="A3" s="62" t="s">
        <v>31</v>
      </c>
      <c r="B3" s="63"/>
      <c r="C3" s="63"/>
      <c r="D3" s="63"/>
      <c r="E3" s="63"/>
      <c r="F3" s="63"/>
      <c r="G3" s="63"/>
      <c r="H3" s="2"/>
      <c r="I3" s="2"/>
    </row>
    <row r="4" spans="1:9" s="1" customFormat="1" ht="18" x14ac:dyDescent="0.3">
      <c r="A4" s="64" t="s">
        <v>30</v>
      </c>
      <c r="B4" s="64"/>
      <c r="C4" s="64"/>
      <c r="D4" s="64"/>
      <c r="E4" s="64"/>
      <c r="F4" s="64"/>
      <c r="G4" s="64"/>
      <c r="H4" s="2"/>
      <c r="I4" s="2"/>
    </row>
    <row r="5" spans="1:9" s="5" customFormat="1" ht="18" x14ac:dyDescent="0.3">
      <c r="A5" s="3"/>
      <c r="B5" s="3"/>
      <c r="C5" s="3"/>
      <c r="D5" s="3"/>
      <c r="E5" s="3"/>
      <c r="F5" s="50"/>
      <c r="G5" s="4"/>
      <c r="H5" s="6"/>
      <c r="I5" s="6"/>
    </row>
    <row r="6" spans="1:9" s="7" customFormat="1" ht="46.8" x14ac:dyDescent="0.25">
      <c r="A6" s="39" t="s">
        <v>0</v>
      </c>
      <c r="B6" s="39" t="s">
        <v>1</v>
      </c>
      <c r="C6" s="39" t="s">
        <v>22</v>
      </c>
      <c r="D6" s="39" t="s">
        <v>3</v>
      </c>
      <c r="E6" s="39" t="s">
        <v>2</v>
      </c>
      <c r="F6" s="51" t="s">
        <v>23</v>
      </c>
      <c r="G6" s="40" t="s">
        <v>24</v>
      </c>
    </row>
    <row r="7" spans="1:9" s="8" customFormat="1" ht="15.6" hidden="1" x14ac:dyDescent="0.25">
      <c r="A7" s="45" t="s">
        <v>4</v>
      </c>
      <c r="B7" s="46" t="s">
        <v>33</v>
      </c>
      <c r="C7" s="45"/>
      <c r="D7" s="45"/>
      <c r="E7" s="46"/>
      <c r="F7" s="52"/>
      <c r="G7" s="47"/>
    </row>
    <row r="8" spans="1:9" s="8" customFormat="1" ht="15.6" x14ac:dyDescent="0.25">
      <c r="A8" s="33">
        <v>1</v>
      </c>
      <c r="B8" s="34" t="s">
        <v>34</v>
      </c>
      <c r="C8" s="33" t="s">
        <v>5</v>
      </c>
      <c r="D8" s="33" t="s">
        <v>6</v>
      </c>
      <c r="E8" s="66">
        <v>3791</v>
      </c>
      <c r="F8" s="53"/>
      <c r="G8" s="35">
        <f>F8*E8</f>
        <v>0</v>
      </c>
      <c r="H8" s="48">
        <f t="shared" ref="H8:H71" si="0">SUMIF(B:B,B8,F:F)/COUNTIF(B:B,B8)-F8</f>
        <v>0</v>
      </c>
    </row>
    <row r="9" spans="1:9" s="10" customFormat="1" ht="15.6" x14ac:dyDescent="0.25">
      <c r="A9" s="27">
        <v>2</v>
      </c>
      <c r="B9" s="26" t="s">
        <v>35</v>
      </c>
      <c r="C9" s="27" t="s">
        <v>5</v>
      </c>
      <c r="D9" s="27" t="s">
        <v>6</v>
      </c>
      <c r="E9" s="67">
        <v>37.5</v>
      </c>
      <c r="F9" s="54"/>
      <c r="G9" s="9">
        <f>F9*E9</f>
        <v>0</v>
      </c>
      <c r="H9" s="48">
        <f t="shared" si="0"/>
        <v>0</v>
      </c>
    </row>
    <row r="10" spans="1:9" s="8" customFormat="1" ht="15.6" x14ac:dyDescent="0.25">
      <c r="A10" s="27">
        <v>3</v>
      </c>
      <c r="B10" s="26" t="s">
        <v>36</v>
      </c>
      <c r="C10" s="27" t="s">
        <v>5</v>
      </c>
      <c r="D10" s="27" t="s">
        <v>6</v>
      </c>
      <c r="E10" s="67">
        <v>2.4</v>
      </c>
      <c r="F10" s="54"/>
      <c r="G10" s="9">
        <f t="shared" ref="G10:G73" si="1">F10*E10</f>
        <v>0</v>
      </c>
      <c r="H10" s="48">
        <f t="shared" si="0"/>
        <v>0</v>
      </c>
    </row>
    <row r="11" spans="1:9" s="10" customFormat="1" ht="15.6" x14ac:dyDescent="0.25">
      <c r="A11" s="27">
        <v>4</v>
      </c>
      <c r="B11" s="26" t="s">
        <v>37</v>
      </c>
      <c r="C11" s="27" t="s">
        <v>5</v>
      </c>
      <c r="D11" s="27" t="s">
        <v>6</v>
      </c>
      <c r="E11" s="67">
        <v>1.6</v>
      </c>
      <c r="F11" s="54"/>
      <c r="G11" s="9">
        <f t="shared" si="1"/>
        <v>0</v>
      </c>
      <c r="H11" s="48">
        <f t="shared" si="0"/>
        <v>0</v>
      </c>
    </row>
    <row r="12" spans="1:9" s="10" customFormat="1" ht="15.6" x14ac:dyDescent="0.25">
      <c r="A12" s="27">
        <v>5</v>
      </c>
      <c r="B12" s="26" t="s">
        <v>38</v>
      </c>
      <c r="C12" s="27" t="s">
        <v>5</v>
      </c>
      <c r="D12" s="27" t="s">
        <v>6</v>
      </c>
      <c r="E12" s="67">
        <v>28.5</v>
      </c>
      <c r="F12" s="54"/>
      <c r="G12" s="9">
        <f t="shared" si="1"/>
        <v>0</v>
      </c>
      <c r="H12" s="48">
        <f t="shared" si="0"/>
        <v>0</v>
      </c>
    </row>
    <row r="13" spans="1:9" s="10" customFormat="1" ht="15.6" x14ac:dyDescent="0.25">
      <c r="A13" s="27">
        <v>6</v>
      </c>
      <c r="B13" s="26" t="s">
        <v>39</v>
      </c>
      <c r="C13" s="27" t="s">
        <v>5</v>
      </c>
      <c r="D13" s="27" t="s">
        <v>6</v>
      </c>
      <c r="E13" s="67">
        <v>28.5</v>
      </c>
      <c r="F13" s="54"/>
      <c r="G13" s="9">
        <f t="shared" si="1"/>
        <v>0</v>
      </c>
      <c r="H13" s="48">
        <f t="shared" si="0"/>
        <v>0</v>
      </c>
    </row>
    <row r="14" spans="1:9" s="8" customFormat="1" ht="15.6" x14ac:dyDescent="0.25">
      <c r="A14" s="27">
        <v>7</v>
      </c>
      <c r="B14" s="26" t="s">
        <v>40</v>
      </c>
      <c r="C14" s="27" t="s">
        <v>5</v>
      </c>
      <c r="D14" s="27" t="s">
        <v>6</v>
      </c>
      <c r="E14" s="67">
        <v>17</v>
      </c>
      <c r="F14" s="54"/>
      <c r="G14" s="9">
        <f t="shared" si="1"/>
        <v>0</v>
      </c>
      <c r="H14" s="48">
        <f t="shared" si="0"/>
        <v>0</v>
      </c>
    </row>
    <row r="15" spans="1:9" s="10" customFormat="1" ht="15.6" x14ac:dyDescent="0.25">
      <c r="A15" s="27">
        <v>8</v>
      </c>
      <c r="B15" s="26" t="s">
        <v>41</v>
      </c>
      <c r="C15" s="27" t="s">
        <v>5</v>
      </c>
      <c r="D15" s="27" t="s">
        <v>6</v>
      </c>
      <c r="E15" s="67">
        <v>71.5</v>
      </c>
      <c r="F15" s="54"/>
      <c r="G15" s="9">
        <f t="shared" si="1"/>
        <v>0</v>
      </c>
      <c r="H15" s="48">
        <f t="shared" si="0"/>
        <v>0</v>
      </c>
    </row>
    <row r="16" spans="1:9" s="10" customFormat="1" ht="15.6" x14ac:dyDescent="0.25">
      <c r="A16" s="27">
        <v>9</v>
      </c>
      <c r="B16" s="26" t="s">
        <v>42</v>
      </c>
      <c r="C16" s="27" t="s">
        <v>5</v>
      </c>
      <c r="D16" s="27" t="s">
        <v>6</v>
      </c>
      <c r="E16" s="67">
        <v>12.5</v>
      </c>
      <c r="F16" s="54"/>
      <c r="G16" s="9">
        <f t="shared" si="1"/>
        <v>0</v>
      </c>
      <c r="H16" s="48">
        <f t="shared" si="0"/>
        <v>0</v>
      </c>
    </row>
    <row r="17" spans="1:8" s="10" customFormat="1" ht="15.6" x14ac:dyDescent="0.25">
      <c r="A17" s="27">
        <v>10</v>
      </c>
      <c r="B17" s="26" t="s">
        <v>43</v>
      </c>
      <c r="C17" s="27" t="s">
        <v>5</v>
      </c>
      <c r="D17" s="27" t="s">
        <v>7</v>
      </c>
      <c r="E17" s="67">
        <v>49.503999999999998</v>
      </c>
      <c r="F17" s="54"/>
      <c r="G17" s="9">
        <f t="shared" si="1"/>
        <v>0</v>
      </c>
      <c r="H17" s="48">
        <f t="shared" si="0"/>
        <v>0</v>
      </c>
    </row>
    <row r="18" spans="1:8" s="10" customFormat="1" ht="15.6" x14ac:dyDescent="0.25">
      <c r="A18" s="27">
        <v>11</v>
      </c>
      <c r="B18" s="26" t="s">
        <v>44</v>
      </c>
      <c r="C18" s="27" t="s">
        <v>5</v>
      </c>
      <c r="D18" s="27" t="s">
        <v>7</v>
      </c>
      <c r="E18" s="67">
        <v>1.2</v>
      </c>
      <c r="F18" s="54"/>
      <c r="G18" s="9">
        <f t="shared" si="1"/>
        <v>0</v>
      </c>
      <c r="H18" s="48">
        <f t="shared" si="0"/>
        <v>0</v>
      </c>
    </row>
    <row r="19" spans="1:8" s="10" customFormat="1" ht="15.6" x14ac:dyDescent="0.25">
      <c r="A19" s="27">
        <v>12</v>
      </c>
      <c r="B19" s="26" t="s">
        <v>45</v>
      </c>
      <c r="C19" s="27" t="s">
        <v>5</v>
      </c>
      <c r="D19" s="27" t="s">
        <v>7</v>
      </c>
      <c r="E19" s="67">
        <v>119</v>
      </c>
      <c r="F19" s="54"/>
      <c r="G19" s="9">
        <f t="shared" si="1"/>
        <v>0</v>
      </c>
      <c r="H19" s="48">
        <f t="shared" si="0"/>
        <v>0</v>
      </c>
    </row>
    <row r="20" spans="1:8" s="8" customFormat="1" ht="15.6" x14ac:dyDescent="0.25">
      <c r="A20" s="27">
        <v>13</v>
      </c>
      <c r="B20" s="26" t="s">
        <v>46</v>
      </c>
      <c r="C20" s="27" t="s">
        <v>5</v>
      </c>
      <c r="D20" s="27" t="s">
        <v>6</v>
      </c>
      <c r="E20" s="67">
        <v>176</v>
      </c>
      <c r="F20" s="54"/>
      <c r="G20" s="9">
        <f t="shared" si="1"/>
        <v>0</v>
      </c>
      <c r="H20" s="48">
        <f t="shared" si="0"/>
        <v>0</v>
      </c>
    </row>
    <row r="21" spans="1:8" s="10" customFormat="1" ht="15.6" x14ac:dyDescent="0.25">
      <c r="A21" s="27">
        <v>14</v>
      </c>
      <c r="B21" s="26" t="s">
        <v>47</v>
      </c>
      <c r="C21" s="27" t="s">
        <v>5</v>
      </c>
      <c r="D21" s="27" t="s">
        <v>8</v>
      </c>
      <c r="E21" s="67">
        <v>136</v>
      </c>
      <c r="F21" s="54"/>
      <c r="G21" s="9">
        <f t="shared" si="1"/>
        <v>0</v>
      </c>
      <c r="H21" s="48">
        <f t="shared" si="0"/>
        <v>0</v>
      </c>
    </row>
    <row r="22" spans="1:8" s="10" customFormat="1" ht="15.6" x14ac:dyDescent="0.25">
      <c r="A22" s="27">
        <v>15</v>
      </c>
      <c r="B22" s="26" t="s">
        <v>48</v>
      </c>
      <c r="C22" s="27" t="s">
        <v>5</v>
      </c>
      <c r="D22" s="27" t="s">
        <v>8</v>
      </c>
      <c r="E22" s="67">
        <v>4</v>
      </c>
      <c r="F22" s="54"/>
      <c r="G22" s="9">
        <f t="shared" si="1"/>
        <v>0</v>
      </c>
      <c r="H22" s="48">
        <f t="shared" si="0"/>
        <v>0</v>
      </c>
    </row>
    <row r="23" spans="1:8" s="10" customFormat="1" ht="15.6" x14ac:dyDescent="0.25">
      <c r="A23" s="27">
        <v>16</v>
      </c>
      <c r="B23" s="26" t="s">
        <v>49</v>
      </c>
      <c r="C23" s="27" t="s">
        <v>5</v>
      </c>
      <c r="D23" s="27" t="s">
        <v>8</v>
      </c>
      <c r="E23" s="67">
        <v>37</v>
      </c>
      <c r="F23" s="54"/>
      <c r="G23" s="9">
        <f t="shared" si="1"/>
        <v>0</v>
      </c>
      <c r="H23" s="48">
        <f t="shared" si="0"/>
        <v>0</v>
      </c>
    </row>
    <row r="24" spans="1:8" s="10" customFormat="1" ht="15.6" x14ac:dyDescent="0.25">
      <c r="A24" s="27">
        <v>17</v>
      </c>
      <c r="B24" s="26" t="s">
        <v>50</v>
      </c>
      <c r="C24" s="27" t="s">
        <v>5</v>
      </c>
      <c r="D24" s="27" t="s">
        <v>8</v>
      </c>
      <c r="E24" s="67">
        <v>20</v>
      </c>
      <c r="F24" s="54"/>
      <c r="G24" s="9">
        <f t="shared" si="1"/>
        <v>0</v>
      </c>
      <c r="H24" s="48">
        <f t="shared" si="0"/>
        <v>0</v>
      </c>
    </row>
    <row r="25" spans="1:8" s="10" customFormat="1" ht="15.6" x14ac:dyDescent="0.25">
      <c r="A25" s="27">
        <v>18</v>
      </c>
      <c r="B25" s="26" t="s">
        <v>51</v>
      </c>
      <c r="C25" s="27" t="s">
        <v>5</v>
      </c>
      <c r="D25" s="27" t="s">
        <v>8</v>
      </c>
      <c r="E25" s="67">
        <v>10</v>
      </c>
      <c r="F25" s="54"/>
      <c r="G25" s="9">
        <f t="shared" si="1"/>
        <v>0</v>
      </c>
      <c r="H25" s="48">
        <f t="shared" si="0"/>
        <v>0</v>
      </c>
    </row>
    <row r="26" spans="1:8" s="10" customFormat="1" ht="15.6" hidden="1" x14ac:dyDescent="0.25">
      <c r="A26" s="27">
        <v>19</v>
      </c>
      <c r="B26" s="26" t="s">
        <v>52</v>
      </c>
      <c r="C26" s="27" t="s">
        <v>53</v>
      </c>
      <c r="D26" s="27" t="s">
        <v>8</v>
      </c>
      <c r="E26" s="28">
        <v>1</v>
      </c>
      <c r="F26" s="54"/>
      <c r="G26" s="9">
        <f t="shared" si="1"/>
        <v>0</v>
      </c>
      <c r="H26" s="48">
        <f t="shared" si="0"/>
        <v>0</v>
      </c>
    </row>
    <row r="27" spans="1:8" s="10" customFormat="1" ht="15.6" x14ac:dyDescent="0.25">
      <c r="A27" s="27">
        <v>20</v>
      </c>
      <c r="B27" s="26" t="s">
        <v>54</v>
      </c>
      <c r="C27" s="27" t="s">
        <v>5</v>
      </c>
      <c r="D27" s="27" t="s">
        <v>55</v>
      </c>
      <c r="E27" s="67">
        <v>1</v>
      </c>
      <c r="F27" s="54"/>
      <c r="G27" s="9">
        <f t="shared" si="1"/>
        <v>0</v>
      </c>
      <c r="H27" s="48">
        <f t="shared" si="0"/>
        <v>0</v>
      </c>
    </row>
    <row r="28" spans="1:8" s="10" customFormat="1" ht="15.6" x14ac:dyDescent="0.25">
      <c r="A28" s="27">
        <v>21</v>
      </c>
      <c r="B28" s="26" t="s">
        <v>56</v>
      </c>
      <c r="C28" s="27" t="s">
        <v>5</v>
      </c>
      <c r="D28" s="27" t="s">
        <v>55</v>
      </c>
      <c r="E28" s="67">
        <v>1</v>
      </c>
      <c r="F28" s="54"/>
      <c r="G28" s="9">
        <f t="shared" si="1"/>
        <v>0</v>
      </c>
      <c r="H28" s="48">
        <f t="shared" si="0"/>
        <v>0</v>
      </c>
    </row>
    <row r="29" spans="1:8" s="8" customFormat="1" ht="15.6" x14ac:dyDescent="0.25">
      <c r="A29" s="27">
        <v>22</v>
      </c>
      <c r="B29" s="26" t="s">
        <v>57</v>
      </c>
      <c r="C29" s="27" t="s">
        <v>5</v>
      </c>
      <c r="D29" s="27" t="s">
        <v>8</v>
      </c>
      <c r="E29" s="67">
        <v>11</v>
      </c>
      <c r="F29" s="54"/>
      <c r="G29" s="9">
        <f t="shared" si="1"/>
        <v>0</v>
      </c>
      <c r="H29" s="48">
        <f t="shared" si="0"/>
        <v>0</v>
      </c>
    </row>
    <row r="30" spans="1:8" s="10" customFormat="1" ht="15.6" hidden="1" x14ac:dyDescent="0.25">
      <c r="A30" s="27">
        <v>23</v>
      </c>
      <c r="B30" s="26" t="s">
        <v>58</v>
      </c>
      <c r="C30" s="27" t="s">
        <v>53</v>
      </c>
      <c r="D30" s="27" t="s">
        <v>8</v>
      </c>
      <c r="E30" s="28">
        <v>1</v>
      </c>
      <c r="F30" s="54"/>
      <c r="G30" s="9">
        <f t="shared" si="1"/>
        <v>0</v>
      </c>
      <c r="H30" s="48">
        <f t="shared" si="0"/>
        <v>0</v>
      </c>
    </row>
    <row r="31" spans="1:8" s="10" customFormat="1" ht="15.6" x14ac:dyDescent="0.25">
      <c r="A31" s="27">
        <v>24</v>
      </c>
      <c r="B31" s="26" t="s">
        <v>59</v>
      </c>
      <c r="C31" s="27" t="s">
        <v>5</v>
      </c>
      <c r="D31" s="27" t="s">
        <v>60</v>
      </c>
      <c r="E31" s="67">
        <v>1</v>
      </c>
      <c r="F31" s="54"/>
      <c r="G31" s="9">
        <f t="shared" si="1"/>
        <v>0</v>
      </c>
      <c r="H31" s="48">
        <f t="shared" si="0"/>
        <v>0</v>
      </c>
    </row>
    <row r="32" spans="1:8" s="10" customFormat="1" ht="15.6" hidden="1" x14ac:dyDescent="0.25">
      <c r="A32" s="27">
        <v>25</v>
      </c>
      <c r="B32" s="26" t="s">
        <v>61</v>
      </c>
      <c r="C32" s="27" t="s">
        <v>53</v>
      </c>
      <c r="D32" s="27" t="s">
        <v>60</v>
      </c>
      <c r="E32" s="28">
        <v>2</v>
      </c>
      <c r="F32" s="54"/>
      <c r="G32" s="9">
        <f t="shared" si="1"/>
        <v>0</v>
      </c>
      <c r="H32" s="48">
        <f t="shared" si="0"/>
        <v>0</v>
      </c>
    </row>
    <row r="33" spans="1:8" s="10" customFormat="1" ht="15.6" x14ac:dyDescent="0.25">
      <c r="A33" s="27">
        <v>26</v>
      </c>
      <c r="B33" s="26" t="s">
        <v>62</v>
      </c>
      <c r="C33" s="27" t="s">
        <v>5</v>
      </c>
      <c r="D33" s="27" t="s">
        <v>60</v>
      </c>
      <c r="E33" s="67">
        <v>3</v>
      </c>
      <c r="F33" s="54"/>
      <c r="G33" s="9">
        <f t="shared" si="1"/>
        <v>0</v>
      </c>
      <c r="H33" s="48">
        <f t="shared" si="0"/>
        <v>0</v>
      </c>
    </row>
    <row r="34" spans="1:8" s="10" customFormat="1" ht="15.6" x14ac:dyDescent="0.25">
      <c r="A34" s="27">
        <v>27</v>
      </c>
      <c r="B34" s="26" t="s">
        <v>63</v>
      </c>
      <c r="C34" s="27" t="s">
        <v>5</v>
      </c>
      <c r="D34" s="27" t="s">
        <v>8</v>
      </c>
      <c r="E34" s="67">
        <v>2</v>
      </c>
      <c r="F34" s="54"/>
      <c r="G34" s="9">
        <f t="shared" si="1"/>
        <v>0</v>
      </c>
      <c r="H34" s="48">
        <f t="shared" si="0"/>
        <v>0</v>
      </c>
    </row>
    <row r="35" spans="1:8" s="8" customFormat="1" ht="15.6" x14ac:dyDescent="0.25">
      <c r="A35" s="27">
        <v>28</v>
      </c>
      <c r="B35" s="26" t="s">
        <v>64</v>
      </c>
      <c r="C35" s="27" t="s">
        <v>5</v>
      </c>
      <c r="D35" s="27" t="s">
        <v>8</v>
      </c>
      <c r="E35" s="67">
        <v>1</v>
      </c>
      <c r="F35" s="54"/>
      <c r="G35" s="9">
        <f t="shared" si="1"/>
        <v>0</v>
      </c>
      <c r="H35" s="48">
        <f t="shared" si="0"/>
        <v>0</v>
      </c>
    </row>
    <row r="36" spans="1:8" s="10" customFormat="1" ht="15.6" x14ac:dyDescent="0.25">
      <c r="A36" s="27">
        <v>29</v>
      </c>
      <c r="B36" s="26" t="s">
        <v>65</v>
      </c>
      <c r="C36" s="27" t="s">
        <v>5</v>
      </c>
      <c r="D36" s="27" t="s">
        <v>66</v>
      </c>
      <c r="E36" s="67">
        <v>11</v>
      </c>
      <c r="F36" s="54"/>
      <c r="G36" s="9">
        <f t="shared" si="1"/>
        <v>0</v>
      </c>
      <c r="H36" s="48">
        <f t="shared" si="0"/>
        <v>0</v>
      </c>
    </row>
    <row r="37" spans="1:8" s="10" customFormat="1" ht="15.6" x14ac:dyDescent="0.25">
      <c r="A37" s="27">
        <v>30</v>
      </c>
      <c r="B37" s="26" t="s">
        <v>67</v>
      </c>
      <c r="C37" s="27" t="s">
        <v>5</v>
      </c>
      <c r="D37" s="27" t="s">
        <v>66</v>
      </c>
      <c r="E37" s="67">
        <v>12</v>
      </c>
      <c r="F37" s="54"/>
      <c r="G37" s="9">
        <f t="shared" si="1"/>
        <v>0</v>
      </c>
      <c r="H37" s="48">
        <f t="shared" si="0"/>
        <v>0</v>
      </c>
    </row>
    <row r="38" spans="1:8" s="10" customFormat="1" ht="15.6" x14ac:dyDescent="0.25">
      <c r="A38" s="27">
        <v>31</v>
      </c>
      <c r="B38" s="26" t="s">
        <v>68</v>
      </c>
      <c r="C38" s="27" t="s">
        <v>5</v>
      </c>
      <c r="D38" s="27" t="s">
        <v>8</v>
      </c>
      <c r="E38" s="67">
        <v>12</v>
      </c>
      <c r="F38" s="54"/>
      <c r="G38" s="9">
        <f t="shared" si="1"/>
        <v>0</v>
      </c>
      <c r="H38" s="48">
        <f t="shared" si="0"/>
        <v>0</v>
      </c>
    </row>
    <row r="39" spans="1:8" s="10" customFormat="1" ht="15.6" x14ac:dyDescent="0.25">
      <c r="A39" s="27">
        <v>32</v>
      </c>
      <c r="B39" s="26" t="s">
        <v>69</v>
      </c>
      <c r="C39" s="27" t="s">
        <v>5</v>
      </c>
      <c r="D39" s="27" t="s">
        <v>8</v>
      </c>
      <c r="E39" s="67">
        <v>136</v>
      </c>
      <c r="F39" s="54"/>
      <c r="G39" s="9">
        <f t="shared" si="1"/>
        <v>0</v>
      </c>
      <c r="H39" s="48">
        <f t="shared" si="0"/>
        <v>0</v>
      </c>
    </row>
    <row r="40" spans="1:8" s="10" customFormat="1" ht="15.6" x14ac:dyDescent="0.25">
      <c r="A40" s="27">
        <v>33</v>
      </c>
      <c r="B40" s="26" t="s">
        <v>9</v>
      </c>
      <c r="C40" s="27" t="s">
        <v>5</v>
      </c>
      <c r="D40" s="27" t="s">
        <v>8</v>
      </c>
      <c r="E40" s="67">
        <v>31</v>
      </c>
      <c r="F40" s="54"/>
      <c r="G40" s="9">
        <f t="shared" si="1"/>
        <v>0</v>
      </c>
      <c r="H40" s="48">
        <f t="shared" si="0"/>
        <v>0</v>
      </c>
    </row>
    <row r="41" spans="1:8" s="10" customFormat="1" ht="15.6" x14ac:dyDescent="0.25">
      <c r="A41" s="27">
        <v>34</v>
      </c>
      <c r="B41" s="26" t="s">
        <v>70</v>
      </c>
      <c r="C41" s="27" t="s">
        <v>5</v>
      </c>
      <c r="D41" s="27" t="s">
        <v>10</v>
      </c>
      <c r="E41" s="67">
        <v>42</v>
      </c>
      <c r="F41" s="54"/>
      <c r="G41" s="9">
        <f t="shared" si="1"/>
        <v>0</v>
      </c>
      <c r="H41" s="48">
        <f t="shared" si="0"/>
        <v>0</v>
      </c>
    </row>
    <row r="42" spans="1:8" s="10" customFormat="1" ht="15.6" x14ac:dyDescent="0.25">
      <c r="A42" s="27">
        <v>35</v>
      </c>
      <c r="B42" s="26" t="s">
        <v>71</v>
      </c>
      <c r="C42" s="27" t="s">
        <v>5</v>
      </c>
      <c r="D42" s="27" t="s">
        <v>8</v>
      </c>
      <c r="E42" s="67">
        <v>8</v>
      </c>
      <c r="F42" s="54"/>
      <c r="G42" s="9">
        <f t="shared" si="1"/>
        <v>0</v>
      </c>
      <c r="H42" s="48">
        <f t="shared" si="0"/>
        <v>0</v>
      </c>
    </row>
    <row r="43" spans="1:8" s="10" customFormat="1" ht="15.6" x14ac:dyDescent="0.25">
      <c r="A43" s="27">
        <v>36</v>
      </c>
      <c r="B43" s="26" t="s">
        <v>72</v>
      </c>
      <c r="C43" s="27" t="s">
        <v>5</v>
      </c>
      <c r="D43" s="27" t="s">
        <v>8</v>
      </c>
      <c r="E43" s="67">
        <v>37</v>
      </c>
      <c r="F43" s="54"/>
      <c r="G43" s="9">
        <f t="shared" si="1"/>
        <v>0</v>
      </c>
      <c r="H43" s="48">
        <f t="shared" si="0"/>
        <v>0</v>
      </c>
    </row>
    <row r="44" spans="1:8" s="10" customFormat="1" ht="15.6" x14ac:dyDescent="0.25">
      <c r="A44" s="27">
        <v>37</v>
      </c>
      <c r="B44" s="26" t="s">
        <v>73</v>
      </c>
      <c r="C44" s="27" t="s">
        <v>5</v>
      </c>
      <c r="D44" s="27" t="s">
        <v>8</v>
      </c>
      <c r="E44" s="67">
        <v>40</v>
      </c>
      <c r="F44" s="54"/>
      <c r="G44" s="9">
        <f t="shared" si="1"/>
        <v>0</v>
      </c>
      <c r="H44" s="48">
        <f t="shared" si="0"/>
        <v>0</v>
      </c>
    </row>
    <row r="45" spans="1:8" s="10" customFormat="1" ht="15.6" x14ac:dyDescent="0.25">
      <c r="A45" s="27">
        <v>38</v>
      </c>
      <c r="B45" s="26" t="s">
        <v>11</v>
      </c>
      <c r="C45" s="27" t="s">
        <v>5</v>
      </c>
      <c r="D45" s="27" t="s">
        <v>12</v>
      </c>
      <c r="E45" s="67">
        <v>42</v>
      </c>
      <c r="F45" s="54"/>
      <c r="G45" s="9">
        <f t="shared" si="1"/>
        <v>0</v>
      </c>
      <c r="H45" s="48">
        <f t="shared" si="0"/>
        <v>0</v>
      </c>
    </row>
    <row r="46" spans="1:8" s="10" customFormat="1" ht="15.6" x14ac:dyDescent="0.25">
      <c r="A46" s="27">
        <v>39</v>
      </c>
      <c r="B46" s="26" t="s">
        <v>74</v>
      </c>
      <c r="C46" s="27" t="s">
        <v>5</v>
      </c>
      <c r="D46" s="27" t="s">
        <v>14</v>
      </c>
      <c r="E46" s="67">
        <v>2</v>
      </c>
      <c r="F46" s="54"/>
      <c r="G46" s="9">
        <f t="shared" si="1"/>
        <v>0</v>
      </c>
      <c r="H46" s="48">
        <f t="shared" si="0"/>
        <v>0</v>
      </c>
    </row>
    <row r="47" spans="1:8" s="10" customFormat="1" ht="15.6" hidden="1" x14ac:dyDescent="0.25">
      <c r="A47" s="30" t="s">
        <v>15</v>
      </c>
      <c r="B47" s="36" t="s">
        <v>16</v>
      </c>
      <c r="C47" s="37"/>
      <c r="D47" s="30"/>
      <c r="E47" s="29"/>
      <c r="F47" s="55"/>
      <c r="G47" s="9">
        <f t="shared" si="1"/>
        <v>0</v>
      </c>
      <c r="H47" s="48">
        <f t="shared" si="0"/>
        <v>0</v>
      </c>
    </row>
    <row r="48" spans="1:8" s="10" customFormat="1" ht="31.2" hidden="1" x14ac:dyDescent="0.25">
      <c r="A48" s="27">
        <v>1</v>
      </c>
      <c r="B48" s="26" t="s">
        <v>75</v>
      </c>
      <c r="C48" s="38" t="s">
        <v>76</v>
      </c>
      <c r="D48" s="27" t="s">
        <v>14</v>
      </c>
      <c r="E48" s="28">
        <v>2</v>
      </c>
      <c r="F48" s="54">
        <v>150000</v>
      </c>
      <c r="G48" s="9">
        <f t="shared" si="1"/>
        <v>300000</v>
      </c>
      <c r="H48" s="48">
        <f t="shared" si="0"/>
        <v>0</v>
      </c>
    </row>
    <row r="49" spans="1:8" s="10" customFormat="1" ht="31.2" hidden="1" x14ac:dyDescent="0.25">
      <c r="A49" s="27">
        <v>2</v>
      </c>
      <c r="B49" s="26" t="s">
        <v>77</v>
      </c>
      <c r="C49" s="38" t="s">
        <v>76</v>
      </c>
      <c r="D49" s="27" t="s">
        <v>14</v>
      </c>
      <c r="E49" s="28">
        <v>2</v>
      </c>
      <c r="F49" s="54">
        <f>F48</f>
        <v>150000</v>
      </c>
      <c r="G49" s="9">
        <f t="shared" si="1"/>
        <v>300000</v>
      </c>
      <c r="H49" s="48">
        <f t="shared" si="0"/>
        <v>0</v>
      </c>
    </row>
    <row r="50" spans="1:8" s="10" customFormat="1" ht="31.2" hidden="1" x14ac:dyDescent="0.25">
      <c r="A50" s="27">
        <v>3</v>
      </c>
      <c r="B50" s="26" t="s">
        <v>78</v>
      </c>
      <c r="C50" s="38" t="s">
        <v>76</v>
      </c>
      <c r="D50" s="27" t="s">
        <v>55</v>
      </c>
      <c r="E50" s="28">
        <v>12</v>
      </c>
      <c r="F50" s="54">
        <v>50000</v>
      </c>
      <c r="G50" s="9">
        <f t="shared" si="1"/>
        <v>600000</v>
      </c>
      <c r="H50" s="48">
        <f t="shared" si="0"/>
        <v>0</v>
      </c>
    </row>
    <row r="51" spans="1:8" s="10" customFormat="1" ht="31.2" hidden="1" x14ac:dyDescent="0.25">
      <c r="A51" s="27">
        <v>4</v>
      </c>
      <c r="B51" s="26" t="s">
        <v>79</v>
      </c>
      <c r="C51" s="38" t="s">
        <v>76</v>
      </c>
      <c r="D51" s="27" t="s">
        <v>14</v>
      </c>
      <c r="E51" s="28">
        <v>6</v>
      </c>
      <c r="F51" s="54">
        <f>F50</f>
        <v>50000</v>
      </c>
      <c r="G51" s="9">
        <f t="shared" si="1"/>
        <v>300000</v>
      </c>
      <c r="H51" s="48">
        <f t="shared" si="0"/>
        <v>0</v>
      </c>
    </row>
    <row r="52" spans="1:8" s="10" customFormat="1" ht="31.2" hidden="1" x14ac:dyDescent="0.25">
      <c r="A52" s="27">
        <v>4</v>
      </c>
      <c r="B52" s="26" t="s">
        <v>80</v>
      </c>
      <c r="C52" s="38" t="s">
        <v>76</v>
      </c>
      <c r="D52" s="27" t="s">
        <v>81</v>
      </c>
      <c r="E52" s="28">
        <v>2</v>
      </c>
      <c r="F52" s="54">
        <v>10000</v>
      </c>
      <c r="G52" s="9">
        <f t="shared" si="1"/>
        <v>20000</v>
      </c>
      <c r="H52" s="48">
        <f t="shared" si="0"/>
        <v>0</v>
      </c>
    </row>
    <row r="53" spans="1:8" s="10" customFormat="1" ht="31.2" hidden="1" x14ac:dyDescent="0.25">
      <c r="A53" s="27">
        <v>5</v>
      </c>
      <c r="B53" s="26" t="s">
        <v>82</v>
      </c>
      <c r="C53" s="38" t="s">
        <v>76</v>
      </c>
      <c r="D53" s="27" t="s">
        <v>20</v>
      </c>
      <c r="E53" s="28">
        <v>8.2080000000000002</v>
      </c>
      <c r="F53" s="54">
        <v>1600000</v>
      </c>
      <c r="G53" s="9">
        <f t="shared" si="1"/>
        <v>13132800</v>
      </c>
      <c r="H53" s="48">
        <f t="shared" si="0"/>
        <v>0</v>
      </c>
    </row>
    <row r="54" spans="1:8" s="10" customFormat="1" ht="31.2" hidden="1" x14ac:dyDescent="0.25">
      <c r="A54" s="27">
        <v>6</v>
      </c>
      <c r="B54" s="26" t="s">
        <v>83</v>
      </c>
      <c r="C54" s="38" t="s">
        <v>76</v>
      </c>
      <c r="D54" s="27" t="s">
        <v>14</v>
      </c>
      <c r="E54" s="28">
        <v>2</v>
      </c>
      <c r="F54" s="54">
        <v>380000</v>
      </c>
      <c r="G54" s="9">
        <f t="shared" si="1"/>
        <v>760000</v>
      </c>
      <c r="H54" s="48">
        <f t="shared" si="0"/>
        <v>0</v>
      </c>
    </row>
    <row r="55" spans="1:8" s="10" customFormat="1" ht="31.2" hidden="1" x14ac:dyDescent="0.25">
      <c r="A55" s="27">
        <v>7</v>
      </c>
      <c r="B55" s="26" t="s">
        <v>84</v>
      </c>
      <c r="C55" s="38" t="s">
        <v>76</v>
      </c>
      <c r="D55" s="27" t="s">
        <v>14</v>
      </c>
      <c r="E55" s="28">
        <v>6</v>
      </c>
      <c r="F55" s="54">
        <v>500000</v>
      </c>
      <c r="G55" s="9">
        <f t="shared" si="1"/>
        <v>3000000</v>
      </c>
      <c r="H55" s="48">
        <f t="shared" si="0"/>
        <v>0</v>
      </c>
    </row>
    <row r="56" spans="1:8" s="10" customFormat="1" ht="31.2" hidden="1" x14ac:dyDescent="0.25">
      <c r="A56" s="27">
        <v>8</v>
      </c>
      <c r="B56" s="26" t="s">
        <v>85</v>
      </c>
      <c r="C56" s="38" t="s">
        <v>76</v>
      </c>
      <c r="D56" s="27" t="s">
        <v>14</v>
      </c>
      <c r="E56" s="28">
        <v>8</v>
      </c>
      <c r="F56" s="54">
        <v>17000</v>
      </c>
      <c r="G56" s="9">
        <f t="shared" si="1"/>
        <v>136000</v>
      </c>
      <c r="H56" s="48">
        <f t="shared" si="0"/>
        <v>0</v>
      </c>
    </row>
    <row r="57" spans="1:8" s="10" customFormat="1" ht="31.2" hidden="1" x14ac:dyDescent="0.25">
      <c r="A57" s="27">
        <v>9</v>
      </c>
      <c r="B57" s="26" t="s">
        <v>86</v>
      </c>
      <c r="C57" s="38" t="s">
        <v>76</v>
      </c>
      <c r="D57" s="27" t="s">
        <v>14</v>
      </c>
      <c r="E57" s="28">
        <v>76</v>
      </c>
      <c r="F57" s="54">
        <v>25000</v>
      </c>
      <c r="G57" s="9">
        <f t="shared" si="1"/>
        <v>1900000</v>
      </c>
      <c r="H57" s="48">
        <f t="shared" si="0"/>
        <v>0</v>
      </c>
    </row>
    <row r="58" spans="1:8" s="10" customFormat="1" ht="31.2" hidden="1" x14ac:dyDescent="0.25">
      <c r="A58" s="27">
        <v>10</v>
      </c>
      <c r="B58" s="26" t="s">
        <v>87</v>
      </c>
      <c r="C58" s="38" t="s">
        <v>76</v>
      </c>
      <c r="D58" s="27" t="s">
        <v>14</v>
      </c>
      <c r="E58" s="28">
        <v>25</v>
      </c>
      <c r="F58" s="54">
        <v>27000</v>
      </c>
      <c r="G58" s="9">
        <f t="shared" si="1"/>
        <v>675000</v>
      </c>
      <c r="H58" s="48">
        <f t="shared" si="0"/>
        <v>0</v>
      </c>
    </row>
    <row r="59" spans="1:8" s="10" customFormat="1" ht="31.2" hidden="1" x14ac:dyDescent="0.25">
      <c r="A59" s="27">
        <v>11</v>
      </c>
      <c r="B59" s="26" t="s">
        <v>88</v>
      </c>
      <c r="C59" s="38" t="s">
        <v>76</v>
      </c>
      <c r="D59" s="27" t="s">
        <v>14</v>
      </c>
      <c r="E59" s="28">
        <v>38</v>
      </c>
      <c r="F59" s="54">
        <v>34000</v>
      </c>
      <c r="G59" s="9">
        <f t="shared" si="1"/>
        <v>1292000</v>
      </c>
      <c r="H59" s="48">
        <f t="shared" si="0"/>
        <v>0</v>
      </c>
    </row>
    <row r="60" spans="1:8" s="10" customFormat="1" ht="31.2" hidden="1" x14ac:dyDescent="0.25">
      <c r="A60" s="27">
        <v>12</v>
      </c>
      <c r="B60" s="26" t="s">
        <v>17</v>
      </c>
      <c r="C60" s="38" t="s">
        <v>76</v>
      </c>
      <c r="D60" s="27" t="s">
        <v>14</v>
      </c>
      <c r="E60" s="28">
        <v>5</v>
      </c>
      <c r="F60" s="54">
        <v>33000</v>
      </c>
      <c r="G60" s="9">
        <f t="shared" si="1"/>
        <v>165000</v>
      </c>
      <c r="H60" s="48">
        <f t="shared" si="0"/>
        <v>0</v>
      </c>
    </row>
    <row r="61" spans="1:8" s="10" customFormat="1" ht="31.2" hidden="1" x14ac:dyDescent="0.25">
      <c r="A61" s="27">
        <v>13</v>
      </c>
      <c r="B61" s="26" t="s">
        <v>89</v>
      </c>
      <c r="C61" s="38" t="s">
        <v>76</v>
      </c>
      <c r="D61" s="27" t="s">
        <v>14</v>
      </c>
      <c r="E61" s="28">
        <v>6</v>
      </c>
      <c r="F61" s="54">
        <v>38000</v>
      </c>
      <c r="G61" s="9">
        <f t="shared" si="1"/>
        <v>228000</v>
      </c>
      <c r="H61" s="48">
        <f t="shared" si="0"/>
        <v>0</v>
      </c>
    </row>
    <row r="62" spans="1:8" s="10" customFormat="1" ht="31.2" hidden="1" x14ac:dyDescent="0.25">
      <c r="A62" s="27">
        <v>14</v>
      </c>
      <c r="B62" s="26" t="s">
        <v>90</v>
      </c>
      <c r="C62" s="38" t="s">
        <v>76</v>
      </c>
      <c r="D62" s="27" t="s">
        <v>14</v>
      </c>
      <c r="E62" s="28">
        <v>14</v>
      </c>
      <c r="F62" s="54">
        <v>42000</v>
      </c>
      <c r="G62" s="9">
        <f t="shared" si="1"/>
        <v>588000</v>
      </c>
      <c r="H62" s="48">
        <f t="shared" si="0"/>
        <v>0</v>
      </c>
    </row>
    <row r="63" spans="1:8" s="10" customFormat="1" ht="31.2" hidden="1" x14ac:dyDescent="0.25">
      <c r="A63" s="27">
        <v>15</v>
      </c>
      <c r="B63" s="26" t="s">
        <v>91</v>
      </c>
      <c r="C63" s="38" t="s">
        <v>76</v>
      </c>
      <c r="D63" s="27" t="s">
        <v>14</v>
      </c>
      <c r="E63" s="28">
        <v>73</v>
      </c>
      <c r="F63" s="54">
        <v>14000</v>
      </c>
      <c r="G63" s="9">
        <f t="shared" si="1"/>
        <v>1022000</v>
      </c>
      <c r="H63" s="48">
        <f t="shared" si="0"/>
        <v>0</v>
      </c>
    </row>
    <row r="64" spans="1:8" s="10" customFormat="1" ht="31.2" hidden="1" x14ac:dyDescent="0.25">
      <c r="A64" s="27">
        <v>16</v>
      </c>
      <c r="B64" s="26" t="s">
        <v>92</v>
      </c>
      <c r="C64" s="38" t="s">
        <v>76</v>
      </c>
      <c r="D64" s="27" t="s">
        <v>14</v>
      </c>
      <c r="E64" s="28">
        <v>2</v>
      </c>
      <c r="F64" s="54">
        <v>45000</v>
      </c>
      <c r="G64" s="9">
        <f t="shared" si="1"/>
        <v>90000</v>
      </c>
      <c r="H64" s="48">
        <f t="shared" si="0"/>
        <v>0</v>
      </c>
    </row>
    <row r="65" spans="1:8" s="10" customFormat="1" ht="31.2" hidden="1" x14ac:dyDescent="0.25">
      <c r="A65" s="27">
        <v>17</v>
      </c>
      <c r="B65" s="26" t="s">
        <v>93</v>
      </c>
      <c r="C65" s="38" t="s">
        <v>76</v>
      </c>
      <c r="D65" s="27" t="s">
        <v>14</v>
      </c>
      <c r="E65" s="28">
        <v>11</v>
      </c>
      <c r="F65" s="54">
        <v>48000</v>
      </c>
      <c r="G65" s="9">
        <f t="shared" si="1"/>
        <v>528000</v>
      </c>
      <c r="H65" s="48">
        <f t="shared" si="0"/>
        <v>0</v>
      </c>
    </row>
    <row r="66" spans="1:8" s="10" customFormat="1" ht="31.2" hidden="1" x14ac:dyDescent="0.25">
      <c r="A66" s="27">
        <v>18</v>
      </c>
      <c r="B66" s="26" t="s">
        <v>94</v>
      </c>
      <c r="C66" s="38" t="s">
        <v>76</v>
      </c>
      <c r="D66" s="27" t="s">
        <v>14</v>
      </c>
      <c r="E66" s="28">
        <v>6</v>
      </c>
      <c r="F66" s="54">
        <v>50000</v>
      </c>
      <c r="G66" s="9">
        <f t="shared" si="1"/>
        <v>300000</v>
      </c>
      <c r="H66" s="48">
        <f t="shared" si="0"/>
        <v>0</v>
      </c>
    </row>
    <row r="67" spans="1:8" s="10" customFormat="1" ht="31.2" hidden="1" x14ac:dyDescent="0.25">
      <c r="A67" s="27">
        <v>19</v>
      </c>
      <c r="B67" s="26" t="s">
        <v>95</v>
      </c>
      <c r="C67" s="38" t="s">
        <v>76</v>
      </c>
      <c r="D67" s="27" t="s">
        <v>14</v>
      </c>
      <c r="E67" s="28">
        <v>6</v>
      </c>
      <c r="F67" s="54">
        <v>55000</v>
      </c>
      <c r="G67" s="9">
        <f t="shared" si="1"/>
        <v>330000</v>
      </c>
      <c r="H67" s="48">
        <f t="shared" si="0"/>
        <v>0</v>
      </c>
    </row>
    <row r="68" spans="1:8" s="10" customFormat="1" ht="31.2" hidden="1" x14ac:dyDescent="0.25">
      <c r="A68" s="27">
        <v>20</v>
      </c>
      <c r="B68" s="26" t="s">
        <v>96</v>
      </c>
      <c r="C68" s="38" t="s">
        <v>76</v>
      </c>
      <c r="D68" s="27" t="s">
        <v>14</v>
      </c>
      <c r="E68" s="28">
        <v>12</v>
      </c>
      <c r="F68" s="54">
        <v>38000</v>
      </c>
      <c r="G68" s="9">
        <f t="shared" si="1"/>
        <v>456000</v>
      </c>
      <c r="H68" s="48">
        <f t="shared" si="0"/>
        <v>0</v>
      </c>
    </row>
    <row r="69" spans="1:8" s="10" customFormat="1" ht="31.2" hidden="1" x14ac:dyDescent="0.25">
      <c r="A69" s="27">
        <v>21</v>
      </c>
      <c r="B69" s="26" t="s">
        <v>97</v>
      </c>
      <c r="C69" s="38" t="s">
        <v>76</v>
      </c>
      <c r="D69" s="27" t="s">
        <v>14</v>
      </c>
      <c r="E69" s="28">
        <v>14</v>
      </c>
      <c r="F69" s="54">
        <v>40000</v>
      </c>
      <c r="G69" s="9">
        <f t="shared" si="1"/>
        <v>560000</v>
      </c>
      <c r="H69" s="48">
        <f t="shared" si="0"/>
        <v>0</v>
      </c>
    </row>
    <row r="70" spans="1:8" s="10" customFormat="1" ht="31.2" hidden="1" x14ac:dyDescent="0.25">
      <c r="A70" s="27">
        <v>22</v>
      </c>
      <c r="B70" s="26" t="s">
        <v>98</v>
      </c>
      <c r="C70" s="38" t="s">
        <v>76</v>
      </c>
      <c r="D70" s="27" t="s">
        <v>14</v>
      </c>
      <c r="E70" s="28">
        <v>2</v>
      </c>
      <c r="F70" s="54">
        <v>40000</v>
      </c>
      <c r="G70" s="9">
        <f t="shared" si="1"/>
        <v>80000</v>
      </c>
      <c r="H70" s="48">
        <f t="shared" si="0"/>
        <v>0</v>
      </c>
    </row>
    <row r="71" spans="1:8" s="10" customFormat="1" ht="31.2" hidden="1" x14ac:dyDescent="0.25">
      <c r="A71" s="27">
        <v>23</v>
      </c>
      <c r="B71" s="26" t="s">
        <v>99</v>
      </c>
      <c r="C71" s="38" t="s">
        <v>76</v>
      </c>
      <c r="D71" s="27" t="s">
        <v>8</v>
      </c>
      <c r="E71" s="28">
        <v>21</v>
      </c>
      <c r="F71" s="54">
        <v>60000</v>
      </c>
      <c r="G71" s="9">
        <f t="shared" si="1"/>
        <v>1260000</v>
      </c>
      <c r="H71" s="48">
        <f t="shared" si="0"/>
        <v>0</v>
      </c>
    </row>
    <row r="72" spans="1:8" s="10" customFormat="1" ht="31.2" hidden="1" x14ac:dyDescent="0.25">
      <c r="A72" s="27">
        <v>24</v>
      </c>
      <c r="B72" s="26" t="s">
        <v>100</v>
      </c>
      <c r="C72" s="38" t="s">
        <v>76</v>
      </c>
      <c r="D72" s="27" t="s">
        <v>8</v>
      </c>
      <c r="E72" s="28">
        <v>3</v>
      </c>
      <c r="F72" s="54">
        <v>5000</v>
      </c>
      <c r="G72" s="9">
        <f t="shared" si="1"/>
        <v>15000</v>
      </c>
      <c r="H72" s="48">
        <f t="shared" ref="H72:H135" si="2">SUMIF(B:B,B72,F:F)/COUNTIF(B:B,B72)-F72</f>
        <v>0</v>
      </c>
    </row>
    <row r="73" spans="1:8" s="10" customFormat="1" ht="31.2" hidden="1" x14ac:dyDescent="0.25">
      <c r="A73" s="27">
        <v>25</v>
      </c>
      <c r="B73" s="26" t="s">
        <v>101</v>
      </c>
      <c r="C73" s="38" t="s">
        <v>76</v>
      </c>
      <c r="D73" s="27" t="s">
        <v>8</v>
      </c>
      <c r="E73" s="28">
        <v>3</v>
      </c>
      <c r="F73" s="54">
        <v>5000</v>
      </c>
      <c r="G73" s="9">
        <f t="shared" si="1"/>
        <v>15000</v>
      </c>
      <c r="H73" s="48">
        <f t="shared" si="2"/>
        <v>0</v>
      </c>
    </row>
    <row r="74" spans="1:8" s="10" customFormat="1" ht="31.2" hidden="1" x14ac:dyDescent="0.25">
      <c r="A74" s="27">
        <v>26</v>
      </c>
      <c r="B74" s="26" t="s">
        <v>102</v>
      </c>
      <c r="C74" s="38" t="s">
        <v>76</v>
      </c>
      <c r="D74" s="27" t="s">
        <v>8</v>
      </c>
      <c r="E74" s="28">
        <v>2</v>
      </c>
      <c r="F74" s="54">
        <v>3000</v>
      </c>
      <c r="G74" s="9">
        <f t="shared" ref="G74:G137" si="3">F74*E74</f>
        <v>6000</v>
      </c>
      <c r="H74" s="48">
        <f t="shared" si="2"/>
        <v>0</v>
      </c>
    </row>
    <row r="75" spans="1:8" s="10" customFormat="1" ht="31.2" hidden="1" x14ac:dyDescent="0.25">
      <c r="A75" s="27">
        <v>27</v>
      </c>
      <c r="B75" s="26" t="s">
        <v>103</v>
      </c>
      <c r="C75" s="38" t="s">
        <v>76</v>
      </c>
      <c r="D75" s="27" t="s">
        <v>8</v>
      </c>
      <c r="E75" s="28">
        <v>19</v>
      </c>
      <c r="F75" s="54">
        <v>3000</v>
      </c>
      <c r="G75" s="9">
        <f t="shared" si="3"/>
        <v>57000</v>
      </c>
      <c r="H75" s="48">
        <f t="shared" si="2"/>
        <v>0</v>
      </c>
    </row>
    <row r="76" spans="1:8" s="10" customFormat="1" ht="31.2" hidden="1" x14ac:dyDescent="0.25">
      <c r="A76" s="27">
        <v>28</v>
      </c>
      <c r="B76" s="26" t="s">
        <v>104</v>
      </c>
      <c r="C76" s="38" t="s">
        <v>76</v>
      </c>
      <c r="D76" s="27" t="s">
        <v>8</v>
      </c>
      <c r="E76" s="28">
        <v>1</v>
      </c>
      <c r="F76" s="54">
        <v>3000</v>
      </c>
      <c r="G76" s="9">
        <f t="shared" si="3"/>
        <v>3000</v>
      </c>
      <c r="H76" s="48">
        <f t="shared" si="2"/>
        <v>0</v>
      </c>
    </row>
    <row r="77" spans="1:8" s="10" customFormat="1" ht="31.2" hidden="1" x14ac:dyDescent="0.25">
      <c r="A77" s="27">
        <v>29</v>
      </c>
      <c r="B77" s="26" t="s">
        <v>105</v>
      </c>
      <c r="C77" s="38" t="s">
        <v>76</v>
      </c>
      <c r="D77" s="27" t="s">
        <v>8</v>
      </c>
      <c r="E77" s="28">
        <v>6</v>
      </c>
      <c r="F77" s="54">
        <v>60000</v>
      </c>
      <c r="G77" s="9">
        <f t="shared" si="3"/>
        <v>360000</v>
      </c>
      <c r="H77" s="48">
        <f t="shared" si="2"/>
        <v>0</v>
      </c>
    </row>
    <row r="78" spans="1:8" s="10" customFormat="1" ht="31.2" hidden="1" x14ac:dyDescent="0.25">
      <c r="A78" s="27">
        <v>30</v>
      </c>
      <c r="B78" s="26" t="s">
        <v>106</v>
      </c>
      <c r="C78" s="38" t="s">
        <v>76</v>
      </c>
      <c r="D78" s="27" t="s">
        <v>14</v>
      </c>
      <c r="E78" s="28">
        <v>11</v>
      </c>
      <c r="F78" s="54">
        <v>150000</v>
      </c>
      <c r="G78" s="9">
        <f t="shared" si="3"/>
        <v>1650000</v>
      </c>
      <c r="H78" s="48">
        <f t="shared" si="2"/>
        <v>0</v>
      </c>
    </row>
    <row r="79" spans="1:8" s="10" customFormat="1" ht="31.2" hidden="1" x14ac:dyDescent="0.25">
      <c r="A79" s="27">
        <v>31</v>
      </c>
      <c r="B79" s="26" t="s">
        <v>107</v>
      </c>
      <c r="C79" s="38" t="s">
        <v>76</v>
      </c>
      <c r="D79" s="27" t="s">
        <v>8</v>
      </c>
      <c r="E79" s="28">
        <v>6</v>
      </c>
      <c r="F79" s="54">
        <v>50000</v>
      </c>
      <c r="G79" s="9">
        <f t="shared" si="3"/>
        <v>300000</v>
      </c>
      <c r="H79" s="48">
        <f t="shared" si="2"/>
        <v>0</v>
      </c>
    </row>
    <row r="80" spans="1:8" s="10" customFormat="1" ht="31.2" hidden="1" x14ac:dyDescent="0.25">
      <c r="A80" s="27">
        <v>32</v>
      </c>
      <c r="B80" s="26" t="s">
        <v>108</v>
      </c>
      <c r="C80" s="38" t="s">
        <v>76</v>
      </c>
      <c r="D80" s="27" t="s">
        <v>8</v>
      </c>
      <c r="E80" s="28">
        <v>2</v>
      </c>
      <c r="F80" s="54">
        <v>70000</v>
      </c>
      <c r="G80" s="9">
        <f t="shared" si="3"/>
        <v>140000</v>
      </c>
      <c r="H80" s="48">
        <f t="shared" si="2"/>
        <v>0</v>
      </c>
    </row>
    <row r="81" spans="1:8" s="10" customFormat="1" ht="31.2" hidden="1" x14ac:dyDescent="0.25">
      <c r="A81" s="27">
        <v>33</v>
      </c>
      <c r="B81" s="26" t="s">
        <v>109</v>
      </c>
      <c r="C81" s="38" t="s">
        <v>76</v>
      </c>
      <c r="D81" s="27" t="s">
        <v>8</v>
      </c>
      <c r="E81" s="28">
        <v>6</v>
      </c>
      <c r="F81" s="54">
        <f>F80</f>
        <v>70000</v>
      </c>
      <c r="G81" s="9">
        <f t="shared" si="3"/>
        <v>420000</v>
      </c>
      <c r="H81" s="48">
        <f t="shared" si="2"/>
        <v>0</v>
      </c>
    </row>
    <row r="82" spans="1:8" s="10" customFormat="1" ht="31.2" hidden="1" x14ac:dyDescent="0.25">
      <c r="A82" s="27">
        <v>34</v>
      </c>
      <c r="B82" s="26" t="s">
        <v>110</v>
      </c>
      <c r="C82" s="38" t="s">
        <v>76</v>
      </c>
      <c r="D82" s="27" t="s">
        <v>8</v>
      </c>
      <c r="E82" s="28">
        <v>2</v>
      </c>
      <c r="F82" s="54">
        <v>80000</v>
      </c>
      <c r="G82" s="9">
        <f t="shared" si="3"/>
        <v>160000</v>
      </c>
      <c r="H82" s="48">
        <f t="shared" si="2"/>
        <v>0</v>
      </c>
    </row>
    <row r="83" spans="1:8" s="10" customFormat="1" ht="31.2" hidden="1" x14ac:dyDescent="0.25">
      <c r="A83" s="27">
        <v>35</v>
      </c>
      <c r="B83" s="26" t="s">
        <v>111</v>
      </c>
      <c r="C83" s="38" t="s">
        <v>76</v>
      </c>
      <c r="D83" s="27" t="s">
        <v>8</v>
      </c>
      <c r="E83" s="28">
        <v>2</v>
      </c>
      <c r="F83" s="54">
        <f>F82</f>
        <v>80000</v>
      </c>
      <c r="G83" s="9">
        <f t="shared" si="3"/>
        <v>160000</v>
      </c>
      <c r="H83" s="48">
        <f t="shared" si="2"/>
        <v>0</v>
      </c>
    </row>
    <row r="84" spans="1:8" s="10" customFormat="1" ht="31.2" hidden="1" x14ac:dyDescent="0.25">
      <c r="A84" s="27">
        <v>36</v>
      </c>
      <c r="B84" s="26" t="s">
        <v>112</v>
      </c>
      <c r="C84" s="38" t="s">
        <v>76</v>
      </c>
      <c r="D84" s="27" t="s">
        <v>14</v>
      </c>
      <c r="E84" s="28">
        <v>2</v>
      </c>
      <c r="F84" s="54">
        <v>150000</v>
      </c>
      <c r="G84" s="9">
        <f t="shared" si="3"/>
        <v>300000</v>
      </c>
      <c r="H84" s="48">
        <f t="shared" si="2"/>
        <v>0</v>
      </c>
    </row>
    <row r="85" spans="1:8" s="10" customFormat="1" ht="31.2" hidden="1" x14ac:dyDescent="0.25">
      <c r="A85" s="27">
        <v>37</v>
      </c>
      <c r="B85" s="26" t="s">
        <v>113</v>
      </c>
      <c r="C85" s="38" t="s">
        <v>76</v>
      </c>
      <c r="D85" s="27" t="s">
        <v>14</v>
      </c>
      <c r="E85" s="28">
        <v>2</v>
      </c>
      <c r="F85" s="54">
        <f>F84</f>
        <v>150000</v>
      </c>
      <c r="G85" s="9">
        <f t="shared" si="3"/>
        <v>300000</v>
      </c>
      <c r="H85" s="48">
        <f t="shared" si="2"/>
        <v>0</v>
      </c>
    </row>
    <row r="86" spans="1:8" s="10" customFormat="1" ht="31.2" hidden="1" x14ac:dyDescent="0.25">
      <c r="A86" s="27">
        <v>38</v>
      </c>
      <c r="B86" s="26" t="s">
        <v>114</v>
      </c>
      <c r="C86" s="38" t="s">
        <v>76</v>
      </c>
      <c r="D86" s="27" t="s">
        <v>14</v>
      </c>
      <c r="E86" s="28">
        <v>2</v>
      </c>
      <c r="F86" s="54">
        <f>F85</f>
        <v>150000</v>
      </c>
      <c r="G86" s="9">
        <f t="shared" si="3"/>
        <v>300000</v>
      </c>
      <c r="H86" s="48">
        <f t="shared" si="2"/>
        <v>0</v>
      </c>
    </row>
    <row r="87" spans="1:8" s="10" customFormat="1" ht="31.2" hidden="1" x14ac:dyDescent="0.25">
      <c r="A87" s="27">
        <v>39</v>
      </c>
      <c r="B87" s="26" t="s">
        <v>115</v>
      </c>
      <c r="C87" s="38" t="s">
        <v>76</v>
      </c>
      <c r="D87" s="27" t="s">
        <v>14</v>
      </c>
      <c r="E87" s="28">
        <v>2</v>
      </c>
      <c r="F87" s="54">
        <v>120000</v>
      </c>
      <c r="G87" s="9">
        <f t="shared" si="3"/>
        <v>240000</v>
      </c>
      <c r="H87" s="48">
        <f t="shared" si="2"/>
        <v>0</v>
      </c>
    </row>
    <row r="88" spans="1:8" s="10" customFormat="1" ht="31.2" hidden="1" x14ac:dyDescent="0.25">
      <c r="A88" s="27">
        <v>40</v>
      </c>
      <c r="B88" s="26" t="s">
        <v>116</v>
      </c>
      <c r="C88" s="38" t="s">
        <v>76</v>
      </c>
      <c r="D88" s="27" t="s">
        <v>14</v>
      </c>
      <c r="E88" s="28">
        <v>2</v>
      </c>
      <c r="F88" s="54">
        <f>F87</f>
        <v>120000</v>
      </c>
      <c r="G88" s="9">
        <f t="shared" si="3"/>
        <v>240000</v>
      </c>
      <c r="H88" s="48">
        <f t="shared" si="2"/>
        <v>0</v>
      </c>
    </row>
    <row r="89" spans="1:8" s="10" customFormat="1" ht="31.2" hidden="1" x14ac:dyDescent="0.25">
      <c r="A89" s="27">
        <v>41</v>
      </c>
      <c r="B89" s="26" t="s">
        <v>117</v>
      </c>
      <c r="C89" s="38" t="s">
        <v>76</v>
      </c>
      <c r="D89" s="27" t="s">
        <v>14</v>
      </c>
      <c r="E89" s="28">
        <v>2</v>
      </c>
      <c r="F89" s="54">
        <f>F88</f>
        <v>120000</v>
      </c>
      <c r="G89" s="9">
        <f t="shared" si="3"/>
        <v>240000</v>
      </c>
      <c r="H89" s="48">
        <f t="shared" si="2"/>
        <v>0</v>
      </c>
    </row>
    <row r="90" spans="1:8" s="10" customFormat="1" ht="31.2" hidden="1" x14ac:dyDescent="0.25">
      <c r="A90" s="27">
        <v>42</v>
      </c>
      <c r="B90" s="26" t="s">
        <v>118</v>
      </c>
      <c r="C90" s="38" t="s">
        <v>76</v>
      </c>
      <c r="D90" s="27" t="s">
        <v>18</v>
      </c>
      <c r="E90" s="28">
        <v>40</v>
      </c>
      <c r="F90" s="54">
        <v>150000</v>
      </c>
      <c r="G90" s="9">
        <f t="shared" si="3"/>
        <v>6000000</v>
      </c>
      <c r="H90" s="48">
        <f t="shared" si="2"/>
        <v>0</v>
      </c>
    </row>
    <row r="91" spans="1:8" s="10" customFormat="1" ht="31.2" hidden="1" x14ac:dyDescent="0.25">
      <c r="A91" s="27">
        <v>43</v>
      </c>
      <c r="B91" s="26" t="s">
        <v>119</v>
      </c>
      <c r="C91" s="38" t="s">
        <v>76</v>
      </c>
      <c r="D91" s="27" t="s">
        <v>8</v>
      </c>
      <c r="E91" s="28">
        <v>3</v>
      </c>
      <c r="F91" s="54">
        <v>30000</v>
      </c>
      <c r="G91" s="9">
        <f t="shared" si="3"/>
        <v>90000</v>
      </c>
      <c r="H91" s="48">
        <f t="shared" si="2"/>
        <v>0</v>
      </c>
    </row>
    <row r="92" spans="1:8" s="10" customFormat="1" ht="31.2" hidden="1" x14ac:dyDescent="0.25">
      <c r="A92" s="27">
        <v>44</v>
      </c>
      <c r="B92" s="26" t="s">
        <v>120</v>
      </c>
      <c r="C92" s="38" t="s">
        <v>76</v>
      </c>
      <c r="D92" s="27" t="s">
        <v>8</v>
      </c>
      <c r="E92" s="28">
        <v>3</v>
      </c>
      <c r="F92" s="54">
        <v>35000</v>
      </c>
      <c r="G92" s="9">
        <f t="shared" si="3"/>
        <v>105000</v>
      </c>
      <c r="H92" s="48">
        <f t="shared" si="2"/>
        <v>0</v>
      </c>
    </row>
    <row r="93" spans="1:8" s="10" customFormat="1" ht="31.2" hidden="1" x14ac:dyDescent="0.25">
      <c r="A93" s="27">
        <v>45</v>
      </c>
      <c r="B93" s="26" t="s">
        <v>121</v>
      </c>
      <c r="C93" s="38" t="s">
        <v>76</v>
      </c>
      <c r="D93" s="27" t="s">
        <v>8</v>
      </c>
      <c r="E93" s="28">
        <v>2</v>
      </c>
      <c r="F93" s="54">
        <v>18000</v>
      </c>
      <c r="G93" s="9">
        <f t="shared" si="3"/>
        <v>36000</v>
      </c>
      <c r="H93" s="48">
        <f t="shared" si="2"/>
        <v>0</v>
      </c>
    </row>
    <row r="94" spans="1:8" s="10" customFormat="1" ht="31.2" hidden="1" x14ac:dyDescent="0.25">
      <c r="A94" s="27">
        <v>46</v>
      </c>
      <c r="B94" s="26" t="s">
        <v>122</v>
      </c>
      <c r="C94" s="38" t="s">
        <v>76</v>
      </c>
      <c r="D94" s="27" t="s">
        <v>8</v>
      </c>
      <c r="E94" s="28">
        <v>19</v>
      </c>
      <c r="F94" s="54">
        <v>20000</v>
      </c>
      <c r="G94" s="9">
        <f t="shared" si="3"/>
        <v>380000</v>
      </c>
      <c r="H94" s="48">
        <f t="shared" si="2"/>
        <v>0</v>
      </c>
    </row>
    <row r="95" spans="1:8" s="10" customFormat="1" ht="31.2" hidden="1" x14ac:dyDescent="0.25">
      <c r="A95" s="27">
        <v>47</v>
      </c>
      <c r="B95" s="26" t="s">
        <v>123</v>
      </c>
      <c r="C95" s="38" t="s">
        <v>76</v>
      </c>
      <c r="D95" s="27" t="s">
        <v>8</v>
      </c>
      <c r="E95" s="28">
        <v>1</v>
      </c>
      <c r="F95" s="54">
        <v>22000</v>
      </c>
      <c r="G95" s="9">
        <f t="shared" si="3"/>
        <v>22000</v>
      </c>
      <c r="H95" s="48">
        <f t="shared" si="2"/>
        <v>0</v>
      </c>
    </row>
    <row r="96" spans="1:8" s="10" customFormat="1" ht="31.2" hidden="1" x14ac:dyDescent="0.25">
      <c r="A96" s="27">
        <v>48</v>
      </c>
      <c r="B96" s="26" t="s">
        <v>124</v>
      </c>
      <c r="C96" s="38" t="s">
        <v>76</v>
      </c>
      <c r="D96" s="27" t="s">
        <v>125</v>
      </c>
      <c r="E96" s="28">
        <v>6</v>
      </c>
      <c r="F96" s="54">
        <v>100000</v>
      </c>
      <c r="G96" s="9">
        <f t="shared" si="3"/>
        <v>600000</v>
      </c>
      <c r="H96" s="48">
        <f t="shared" si="2"/>
        <v>0</v>
      </c>
    </row>
    <row r="97" spans="1:8" s="10" customFormat="1" ht="31.2" hidden="1" x14ac:dyDescent="0.25">
      <c r="A97" s="27">
        <v>49</v>
      </c>
      <c r="B97" s="26" t="s">
        <v>126</v>
      </c>
      <c r="C97" s="38" t="s">
        <v>76</v>
      </c>
      <c r="D97" s="27" t="s">
        <v>125</v>
      </c>
      <c r="E97" s="28">
        <v>5</v>
      </c>
      <c r="F97" s="54">
        <f>F96</f>
        <v>100000</v>
      </c>
      <c r="G97" s="9">
        <f t="shared" si="3"/>
        <v>500000</v>
      </c>
      <c r="H97" s="48">
        <f t="shared" si="2"/>
        <v>0</v>
      </c>
    </row>
    <row r="98" spans="1:8" s="10" customFormat="1" ht="31.2" hidden="1" x14ac:dyDescent="0.25">
      <c r="A98" s="27">
        <v>50</v>
      </c>
      <c r="B98" s="26" t="s">
        <v>127</v>
      </c>
      <c r="C98" s="38" t="s">
        <v>76</v>
      </c>
      <c r="D98" s="27" t="s">
        <v>128</v>
      </c>
      <c r="E98" s="28">
        <v>72</v>
      </c>
      <c r="F98" s="54">
        <v>250000</v>
      </c>
      <c r="G98" s="9">
        <f t="shared" si="3"/>
        <v>18000000</v>
      </c>
      <c r="H98" s="48">
        <f t="shared" si="2"/>
        <v>0</v>
      </c>
    </row>
    <row r="99" spans="1:8" s="10" customFormat="1" ht="31.2" hidden="1" x14ac:dyDescent="0.25">
      <c r="A99" s="27">
        <v>51</v>
      </c>
      <c r="B99" s="26" t="s">
        <v>129</v>
      </c>
      <c r="C99" s="38" t="s">
        <v>76</v>
      </c>
      <c r="D99" s="27" t="s">
        <v>128</v>
      </c>
      <c r="E99" s="28">
        <v>67</v>
      </c>
      <c r="F99" s="54">
        <v>125000</v>
      </c>
      <c r="G99" s="9">
        <f t="shared" si="3"/>
        <v>8375000</v>
      </c>
      <c r="H99" s="48">
        <f t="shared" si="2"/>
        <v>0</v>
      </c>
    </row>
    <row r="100" spans="1:8" s="10" customFormat="1" ht="31.2" hidden="1" x14ac:dyDescent="0.25">
      <c r="A100" s="27">
        <v>52</v>
      </c>
      <c r="B100" s="26" t="s">
        <v>130</v>
      </c>
      <c r="C100" s="38" t="s">
        <v>76</v>
      </c>
      <c r="D100" s="27" t="s">
        <v>14</v>
      </c>
      <c r="E100" s="28">
        <v>42</v>
      </c>
      <c r="F100" s="54">
        <v>200000</v>
      </c>
      <c r="G100" s="9">
        <f t="shared" si="3"/>
        <v>8400000</v>
      </c>
      <c r="H100" s="48">
        <f t="shared" si="2"/>
        <v>0</v>
      </c>
    </row>
    <row r="101" spans="1:8" s="10" customFormat="1" ht="31.2" hidden="1" x14ac:dyDescent="0.25">
      <c r="A101" s="27">
        <v>53</v>
      </c>
      <c r="B101" s="26" t="s">
        <v>131</v>
      </c>
      <c r="C101" s="38" t="s">
        <v>76</v>
      </c>
      <c r="D101" s="27" t="s">
        <v>132</v>
      </c>
      <c r="E101" s="28">
        <v>1</v>
      </c>
      <c r="F101" s="54">
        <v>30000</v>
      </c>
      <c r="G101" s="9">
        <f t="shared" si="3"/>
        <v>30000</v>
      </c>
      <c r="H101" s="48">
        <f t="shared" si="2"/>
        <v>0</v>
      </c>
    </row>
    <row r="102" spans="1:8" s="10" customFormat="1" ht="31.2" hidden="1" x14ac:dyDescent="0.25">
      <c r="A102" s="27">
        <v>54</v>
      </c>
      <c r="B102" s="26" t="s">
        <v>133</v>
      </c>
      <c r="C102" s="38" t="s">
        <v>76</v>
      </c>
      <c r="D102" s="27" t="s">
        <v>8</v>
      </c>
      <c r="E102" s="28">
        <v>96</v>
      </c>
      <c r="F102" s="54">
        <v>60000</v>
      </c>
      <c r="G102" s="9">
        <f t="shared" si="3"/>
        <v>5760000</v>
      </c>
      <c r="H102" s="48">
        <f t="shared" si="2"/>
        <v>0</v>
      </c>
    </row>
    <row r="103" spans="1:8" s="10" customFormat="1" ht="31.2" hidden="1" x14ac:dyDescent="0.25">
      <c r="A103" s="27">
        <v>55</v>
      </c>
      <c r="B103" s="26" t="s">
        <v>134</v>
      </c>
      <c r="C103" s="38" t="s">
        <v>76</v>
      </c>
      <c r="D103" s="27" t="s">
        <v>14</v>
      </c>
      <c r="E103" s="28">
        <v>40</v>
      </c>
      <c r="F103" s="54">
        <v>15000</v>
      </c>
      <c r="G103" s="9">
        <f t="shared" si="3"/>
        <v>600000</v>
      </c>
      <c r="H103" s="48">
        <f t="shared" si="2"/>
        <v>0</v>
      </c>
    </row>
    <row r="104" spans="1:8" s="10" customFormat="1" ht="31.2" hidden="1" x14ac:dyDescent="0.25">
      <c r="A104" s="27">
        <v>56</v>
      </c>
      <c r="B104" s="26" t="s">
        <v>135</v>
      </c>
      <c r="C104" s="38" t="s">
        <v>76</v>
      </c>
      <c r="D104" s="27" t="s">
        <v>8</v>
      </c>
      <c r="E104" s="28">
        <v>16</v>
      </c>
      <c r="F104" s="54">
        <v>20000</v>
      </c>
      <c r="G104" s="9">
        <f t="shared" si="3"/>
        <v>320000</v>
      </c>
      <c r="H104" s="48">
        <f t="shared" si="2"/>
        <v>0</v>
      </c>
    </row>
    <row r="105" spans="1:8" s="10" customFormat="1" ht="31.2" hidden="1" x14ac:dyDescent="0.25">
      <c r="A105" s="27">
        <v>57</v>
      </c>
      <c r="B105" s="26" t="s">
        <v>136</v>
      </c>
      <c r="C105" s="38" t="s">
        <v>76</v>
      </c>
      <c r="D105" s="27" t="s">
        <v>8</v>
      </c>
      <c r="E105" s="28">
        <v>2</v>
      </c>
      <c r="F105" s="54">
        <v>25000</v>
      </c>
      <c r="G105" s="9">
        <f t="shared" si="3"/>
        <v>50000</v>
      </c>
      <c r="H105" s="48">
        <f t="shared" si="2"/>
        <v>0</v>
      </c>
    </row>
    <row r="106" spans="1:8" s="10" customFormat="1" ht="31.2" hidden="1" x14ac:dyDescent="0.25">
      <c r="A106" s="27">
        <v>58</v>
      </c>
      <c r="B106" s="26" t="s">
        <v>137</v>
      </c>
      <c r="C106" s="38" t="s">
        <v>76</v>
      </c>
      <c r="D106" s="27" t="s">
        <v>8</v>
      </c>
      <c r="E106" s="28">
        <v>13</v>
      </c>
      <c r="F106" s="54">
        <v>60000</v>
      </c>
      <c r="G106" s="9">
        <f t="shared" si="3"/>
        <v>780000</v>
      </c>
      <c r="H106" s="48">
        <f t="shared" si="2"/>
        <v>0</v>
      </c>
    </row>
    <row r="107" spans="1:8" s="10" customFormat="1" ht="31.2" hidden="1" x14ac:dyDescent="0.25">
      <c r="A107" s="27">
        <v>59</v>
      </c>
      <c r="B107" s="26" t="s">
        <v>138</v>
      </c>
      <c r="C107" s="38" t="s">
        <v>76</v>
      </c>
      <c r="D107" s="27" t="s">
        <v>14</v>
      </c>
      <c r="E107" s="28">
        <v>2</v>
      </c>
      <c r="F107" s="54">
        <v>60000</v>
      </c>
      <c r="G107" s="9">
        <f t="shared" si="3"/>
        <v>120000</v>
      </c>
      <c r="H107" s="48">
        <f t="shared" si="2"/>
        <v>0</v>
      </c>
    </row>
    <row r="108" spans="1:8" s="10" customFormat="1" ht="31.2" hidden="1" x14ac:dyDescent="0.25">
      <c r="A108" s="27">
        <v>60</v>
      </c>
      <c r="B108" s="26" t="s">
        <v>139</v>
      </c>
      <c r="C108" s="38" t="s">
        <v>76</v>
      </c>
      <c r="D108" s="27" t="s">
        <v>8</v>
      </c>
      <c r="E108" s="28">
        <v>21</v>
      </c>
      <c r="F108" s="54">
        <v>70000</v>
      </c>
      <c r="G108" s="9">
        <f t="shared" si="3"/>
        <v>1470000</v>
      </c>
      <c r="H108" s="48">
        <f t="shared" si="2"/>
        <v>0</v>
      </c>
    </row>
    <row r="109" spans="1:8" s="10" customFormat="1" ht="31.2" hidden="1" x14ac:dyDescent="0.25">
      <c r="A109" s="27">
        <v>61</v>
      </c>
      <c r="B109" s="26" t="s">
        <v>140</v>
      </c>
      <c r="C109" s="38" t="s">
        <v>76</v>
      </c>
      <c r="D109" s="27" t="s">
        <v>8</v>
      </c>
      <c r="E109" s="28">
        <v>2</v>
      </c>
      <c r="F109" s="54">
        <v>50000</v>
      </c>
      <c r="G109" s="9">
        <f t="shared" si="3"/>
        <v>100000</v>
      </c>
      <c r="H109" s="48">
        <f t="shared" si="2"/>
        <v>0</v>
      </c>
    </row>
    <row r="110" spans="1:8" s="10" customFormat="1" ht="31.2" hidden="1" x14ac:dyDescent="0.25">
      <c r="A110" s="27">
        <v>62</v>
      </c>
      <c r="B110" s="26" t="s">
        <v>141</v>
      </c>
      <c r="C110" s="38" t="s">
        <v>76</v>
      </c>
      <c r="D110" s="27" t="s">
        <v>8</v>
      </c>
      <c r="E110" s="28">
        <v>2</v>
      </c>
      <c r="F110" s="54">
        <f>F109</f>
        <v>50000</v>
      </c>
      <c r="G110" s="9">
        <f t="shared" si="3"/>
        <v>100000</v>
      </c>
      <c r="H110" s="48">
        <f t="shared" si="2"/>
        <v>0</v>
      </c>
    </row>
    <row r="111" spans="1:8" s="10" customFormat="1" ht="31.2" hidden="1" x14ac:dyDescent="0.25">
      <c r="A111" s="27">
        <v>63</v>
      </c>
      <c r="B111" s="26" t="s">
        <v>142</v>
      </c>
      <c r="C111" s="38" t="s">
        <v>76</v>
      </c>
      <c r="D111" s="27" t="s">
        <v>8</v>
      </c>
      <c r="E111" s="28">
        <v>14</v>
      </c>
      <c r="F111" s="54">
        <v>85000</v>
      </c>
      <c r="G111" s="9">
        <f t="shared" si="3"/>
        <v>1190000</v>
      </c>
      <c r="H111" s="48">
        <f t="shared" si="2"/>
        <v>0</v>
      </c>
    </row>
    <row r="112" spans="1:8" s="10" customFormat="1" ht="31.2" hidden="1" x14ac:dyDescent="0.25">
      <c r="A112" s="27">
        <v>64</v>
      </c>
      <c r="B112" s="26" t="s">
        <v>143</v>
      </c>
      <c r="C112" s="38" t="s">
        <v>76</v>
      </c>
      <c r="D112" s="27" t="s">
        <v>8</v>
      </c>
      <c r="E112" s="28">
        <v>12</v>
      </c>
      <c r="F112" s="54">
        <v>80000</v>
      </c>
      <c r="G112" s="9">
        <f t="shared" si="3"/>
        <v>960000</v>
      </c>
      <c r="H112" s="48">
        <f t="shared" si="2"/>
        <v>0</v>
      </c>
    </row>
    <row r="113" spans="1:8" s="10" customFormat="1" ht="31.2" hidden="1" x14ac:dyDescent="0.25">
      <c r="A113" s="27">
        <v>65</v>
      </c>
      <c r="B113" s="26" t="s">
        <v>144</v>
      </c>
      <c r="C113" s="38" t="s">
        <v>76</v>
      </c>
      <c r="D113" s="27" t="s">
        <v>8</v>
      </c>
      <c r="E113" s="28">
        <v>84</v>
      </c>
      <c r="F113" s="54">
        <v>22000</v>
      </c>
      <c r="G113" s="9">
        <f t="shared" si="3"/>
        <v>1848000</v>
      </c>
      <c r="H113" s="48">
        <f t="shared" si="2"/>
        <v>0</v>
      </c>
    </row>
    <row r="114" spans="1:8" s="10" customFormat="1" ht="31.2" hidden="1" x14ac:dyDescent="0.25">
      <c r="A114" s="27">
        <v>66</v>
      </c>
      <c r="B114" s="26" t="s">
        <v>145</v>
      </c>
      <c r="C114" s="38" t="s">
        <v>76</v>
      </c>
      <c r="D114" s="27" t="s">
        <v>8</v>
      </c>
      <c r="E114" s="28">
        <v>12</v>
      </c>
      <c r="F114" s="54">
        <v>90000</v>
      </c>
      <c r="G114" s="9">
        <f t="shared" si="3"/>
        <v>1080000</v>
      </c>
      <c r="H114" s="48">
        <f t="shared" si="2"/>
        <v>0</v>
      </c>
    </row>
    <row r="115" spans="1:8" s="10" customFormat="1" ht="31.2" hidden="1" x14ac:dyDescent="0.25">
      <c r="A115" s="27">
        <v>67</v>
      </c>
      <c r="B115" s="26" t="s">
        <v>146</v>
      </c>
      <c r="C115" s="38" t="s">
        <v>76</v>
      </c>
      <c r="D115" s="27" t="s">
        <v>8</v>
      </c>
      <c r="E115" s="28">
        <v>40</v>
      </c>
      <c r="F115" s="54">
        <v>21000</v>
      </c>
      <c r="G115" s="9">
        <f t="shared" si="3"/>
        <v>840000</v>
      </c>
      <c r="H115" s="48">
        <f t="shared" si="2"/>
        <v>0</v>
      </c>
    </row>
    <row r="116" spans="1:8" s="10" customFormat="1" ht="31.2" hidden="1" x14ac:dyDescent="0.25">
      <c r="A116" s="27">
        <v>68</v>
      </c>
      <c r="B116" s="26" t="s">
        <v>147</v>
      </c>
      <c r="C116" s="38" t="s">
        <v>76</v>
      </c>
      <c r="D116" s="27" t="s">
        <v>6</v>
      </c>
      <c r="E116" s="28">
        <v>9</v>
      </c>
      <c r="F116" s="54">
        <v>68000</v>
      </c>
      <c r="G116" s="9">
        <f t="shared" si="3"/>
        <v>612000</v>
      </c>
      <c r="H116" s="48">
        <f t="shared" si="2"/>
        <v>0</v>
      </c>
    </row>
    <row r="117" spans="1:8" s="10" customFormat="1" ht="31.2" hidden="1" x14ac:dyDescent="0.25">
      <c r="A117" s="27">
        <v>69</v>
      </c>
      <c r="B117" s="26" t="s">
        <v>148</v>
      </c>
      <c r="C117" s="38" t="s">
        <v>76</v>
      </c>
      <c r="D117" s="27" t="s">
        <v>8</v>
      </c>
      <c r="E117" s="28">
        <v>9</v>
      </c>
      <c r="F117" s="54">
        <v>30000</v>
      </c>
      <c r="G117" s="9">
        <f t="shared" si="3"/>
        <v>270000</v>
      </c>
      <c r="H117" s="48">
        <f t="shared" si="2"/>
        <v>0</v>
      </c>
    </row>
    <row r="118" spans="1:8" s="10" customFormat="1" ht="31.2" hidden="1" x14ac:dyDescent="0.25">
      <c r="A118" s="27">
        <v>70</v>
      </c>
      <c r="B118" s="26" t="s">
        <v>149</v>
      </c>
      <c r="C118" s="38" t="s">
        <v>76</v>
      </c>
      <c r="D118" s="27" t="s">
        <v>8</v>
      </c>
      <c r="E118" s="28">
        <v>4</v>
      </c>
      <c r="F118" s="54">
        <v>40000</v>
      </c>
      <c r="G118" s="9">
        <f t="shared" si="3"/>
        <v>160000</v>
      </c>
      <c r="H118" s="48">
        <f t="shared" si="2"/>
        <v>0</v>
      </c>
    </row>
    <row r="119" spans="1:8" s="10" customFormat="1" ht="31.2" hidden="1" x14ac:dyDescent="0.25">
      <c r="A119" s="27">
        <v>71</v>
      </c>
      <c r="B119" s="26" t="s">
        <v>150</v>
      </c>
      <c r="C119" s="38" t="s">
        <v>76</v>
      </c>
      <c r="D119" s="27" t="s">
        <v>8</v>
      </c>
      <c r="E119" s="28">
        <v>12</v>
      </c>
      <c r="F119" s="54">
        <v>220000</v>
      </c>
      <c r="G119" s="9">
        <f t="shared" si="3"/>
        <v>2640000</v>
      </c>
      <c r="H119" s="48">
        <f t="shared" si="2"/>
        <v>0</v>
      </c>
    </row>
    <row r="120" spans="1:8" s="10" customFormat="1" ht="31.2" hidden="1" x14ac:dyDescent="0.25">
      <c r="A120" s="27">
        <v>72</v>
      </c>
      <c r="B120" s="26" t="s">
        <v>13</v>
      </c>
      <c r="C120" s="38" t="s">
        <v>76</v>
      </c>
      <c r="D120" s="27" t="s">
        <v>14</v>
      </c>
      <c r="E120" s="28">
        <v>31</v>
      </c>
      <c r="F120" s="54">
        <v>25000</v>
      </c>
      <c r="G120" s="9">
        <f t="shared" si="3"/>
        <v>775000</v>
      </c>
      <c r="H120" s="48">
        <f t="shared" si="2"/>
        <v>0</v>
      </c>
    </row>
    <row r="121" spans="1:8" s="10" customFormat="1" ht="31.2" hidden="1" x14ac:dyDescent="0.25">
      <c r="A121" s="27">
        <v>73</v>
      </c>
      <c r="B121" s="26" t="s">
        <v>151</v>
      </c>
      <c r="C121" s="38" t="s">
        <v>76</v>
      </c>
      <c r="D121" s="27" t="s">
        <v>7</v>
      </c>
      <c r="E121" s="28">
        <v>2</v>
      </c>
      <c r="F121" s="54">
        <v>2200</v>
      </c>
      <c r="G121" s="9">
        <f t="shared" si="3"/>
        <v>4400</v>
      </c>
      <c r="H121" s="48">
        <f t="shared" si="2"/>
        <v>0</v>
      </c>
    </row>
    <row r="122" spans="1:8" s="10" customFormat="1" ht="31.2" hidden="1" x14ac:dyDescent="0.25">
      <c r="A122" s="27">
        <v>74</v>
      </c>
      <c r="B122" s="26" t="s">
        <v>152</v>
      </c>
      <c r="C122" s="38" t="s">
        <v>76</v>
      </c>
      <c r="D122" s="27" t="s">
        <v>8</v>
      </c>
      <c r="E122" s="28">
        <v>24</v>
      </c>
      <c r="F122" s="54">
        <v>8000</v>
      </c>
      <c r="G122" s="9">
        <f t="shared" si="3"/>
        <v>192000</v>
      </c>
      <c r="H122" s="48">
        <f t="shared" si="2"/>
        <v>0</v>
      </c>
    </row>
    <row r="123" spans="1:8" s="10" customFormat="1" ht="15.6" hidden="1" x14ac:dyDescent="0.25">
      <c r="A123" s="30" t="s">
        <v>153</v>
      </c>
      <c r="B123" s="36" t="s">
        <v>19</v>
      </c>
      <c r="C123" s="37"/>
      <c r="D123" s="30"/>
      <c r="E123" s="29"/>
      <c r="F123" s="55"/>
      <c r="G123" s="9">
        <f t="shared" si="3"/>
        <v>0</v>
      </c>
      <c r="H123" s="48">
        <f t="shared" si="2"/>
        <v>0</v>
      </c>
    </row>
    <row r="124" spans="1:8" s="10" customFormat="1" ht="15.6" hidden="1" x14ac:dyDescent="0.25">
      <c r="A124" s="27">
        <v>1</v>
      </c>
      <c r="B124" s="26" t="s">
        <v>154</v>
      </c>
      <c r="C124" s="27" t="s">
        <v>155</v>
      </c>
      <c r="D124" s="27" t="s">
        <v>14</v>
      </c>
      <c r="E124" s="28">
        <v>136</v>
      </c>
      <c r="F124" s="54">
        <v>80000</v>
      </c>
      <c r="G124" s="9">
        <f t="shared" si="3"/>
        <v>10880000</v>
      </c>
      <c r="H124" s="48">
        <f t="shared" si="2"/>
        <v>0</v>
      </c>
    </row>
    <row r="125" spans="1:8" s="10" customFormat="1" ht="15.6" hidden="1" x14ac:dyDescent="0.25">
      <c r="A125" s="27">
        <v>2</v>
      </c>
      <c r="B125" s="26" t="s">
        <v>156</v>
      </c>
      <c r="C125" s="27" t="s">
        <v>155</v>
      </c>
      <c r="D125" s="27" t="s">
        <v>14</v>
      </c>
      <c r="E125" s="28">
        <v>1</v>
      </c>
      <c r="F125" s="54">
        <v>200000</v>
      </c>
      <c r="G125" s="9">
        <f t="shared" si="3"/>
        <v>200000</v>
      </c>
      <c r="H125" s="48">
        <f t="shared" si="2"/>
        <v>0</v>
      </c>
    </row>
    <row r="126" spans="1:8" s="10" customFormat="1" ht="15.6" hidden="1" x14ac:dyDescent="0.25">
      <c r="A126" s="27">
        <v>3</v>
      </c>
      <c r="B126" s="26" t="s">
        <v>157</v>
      </c>
      <c r="C126" s="27" t="s">
        <v>155</v>
      </c>
      <c r="D126" s="27" t="s">
        <v>14</v>
      </c>
      <c r="E126" s="28">
        <v>1</v>
      </c>
      <c r="F126" s="54">
        <f>F125</f>
        <v>200000</v>
      </c>
      <c r="G126" s="9">
        <f t="shared" si="3"/>
        <v>200000</v>
      </c>
      <c r="H126" s="48">
        <f t="shared" si="2"/>
        <v>0</v>
      </c>
    </row>
    <row r="127" spans="1:8" s="10" customFormat="1" ht="15.6" hidden="1" x14ac:dyDescent="0.25">
      <c r="A127" s="27">
        <v>4</v>
      </c>
      <c r="B127" s="26" t="s">
        <v>158</v>
      </c>
      <c r="C127" s="27" t="s">
        <v>155</v>
      </c>
      <c r="D127" s="27" t="s">
        <v>159</v>
      </c>
      <c r="E127" s="28">
        <v>6</v>
      </c>
      <c r="F127" s="54">
        <v>1000000</v>
      </c>
      <c r="G127" s="9">
        <f t="shared" si="3"/>
        <v>6000000</v>
      </c>
      <c r="H127" s="48">
        <f t="shared" si="2"/>
        <v>0</v>
      </c>
    </row>
    <row r="128" spans="1:8" s="10" customFormat="1" ht="15.6" hidden="1" x14ac:dyDescent="0.25">
      <c r="A128" s="27">
        <v>5</v>
      </c>
      <c r="B128" s="26" t="s">
        <v>160</v>
      </c>
      <c r="C128" s="27" t="s">
        <v>155</v>
      </c>
      <c r="D128" s="27" t="s">
        <v>159</v>
      </c>
      <c r="E128" s="28">
        <v>30</v>
      </c>
      <c r="F128" s="54">
        <v>500000</v>
      </c>
      <c r="G128" s="9">
        <f t="shared" si="3"/>
        <v>15000000</v>
      </c>
      <c r="H128" s="48">
        <f t="shared" si="2"/>
        <v>0</v>
      </c>
    </row>
    <row r="129" spans="1:8" s="10" customFormat="1" ht="15.6" hidden="1" x14ac:dyDescent="0.25">
      <c r="A129" s="27">
        <v>6</v>
      </c>
      <c r="B129" s="26" t="s">
        <v>161</v>
      </c>
      <c r="C129" s="27" t="s">
        <v>155</v>
      </c>
      <c r="D129" s="27" t="s">
        <v>14</v>
      </c>
      <c r="E129" s="28">
        <v>2</v>
      </c>
      <c r="F129" s="54">
        <v>500000</v>
      </c>
      <c r="G129" s="9">
        <f t="shared" si="3"/>
        <v>1000000</v>
      </c>
      <c r="H129" s="48">
        <f t="shared" si="2"/>
        <v>0</v>
      </c>
    </row>
    <row r="130" spans="1:8" s="10" customFormat="1" ht="15.6" hidden="1" x14ac:dyDescent="0.25">
      <c r="A130" s="27">
        <v>7</v>
      </c>
      <c r="B130" s="26" t="s">
        <v>162</v>
      </c>
      <c r="C130" s="27" t="s">
        <v>155</v>
      </c>
      <c r="D130" s="27" t="s">
        <v>159</v>
      </c>
      <c r="E130" s="28">
        <v>10</v>
      </c>
      <c r="F130" s="54">
        <v>500000</v>
      </c>
      <c r="G130" s="9">
        <f t="shared" si="3"/>
        <v>5000000</v>
      </c>
      <c r="H130" s="48">
        <f t="shared" si="2"/>
        <v>0</v>
      </c>
    </row>
    <row r="131" spans="1:8" s="10" customFormat="1" ht="15.6" hidden="1" x14ac:dyDescent="0.25">
      <c r="A131" s="27">
        <v>8</v>
      </c>
      <c r="B131" s="26" t="s">
        <v>163</v>
      </c>
      <c r="C131" s="27" t="s">
        <v>155</v>
      </c>
      <c r="D131" s="27" t="s">
        <v>14</v>
      </c>
      <c r="E131" s="28">
        <v>2</v>
      </c>
      <c r="F131" s="54">
        <f>F126</f>
        <v>200000</v>
      </c>
      <c r="G131" s="9">
        <f t="shared" si="3"/>
        <v>400000</v>
      </c>
      <c r="H131" s="48">
        <f t="shared" si="2"/>
        <v>0</v>
      </c>
    </row>
    <row r="132" spans="1:8" s="10" customFormat="1" ht="15.6" hidden="1" x14ac:dyDescent="0.25">
      <c r="A132" s="27">
        <v>9</v>
      </c>
      <c r="B132" s="26" t="s">
        <v>164</v>
      </c>
      <c r="C132" s="27" t="s">
        <v>155</v>
      </c>
      <c r="D132" s="27" t="s">
        <v>14</v>
      </c>
      <c r="E132" s="28">
        <v>5</v>
      </c>
      <c r="F132" s="54">
        <f>F131</f>
        <v>200000</v>
      </c>
      <c r="G132" s="9">
        <f t="shared" si="3"/>
        <v>1000000</v>
      </c>
      <c r="H132" s="48">
        <f t="shared" si="2"/>
        <v>0</v>
      </c>
    </row>
    <row r="133" spans="1:8" s="10" customFormat="1" ht="15.6" hidden="1" x14ac:dyDescent="0.25">
      <c r="A133" s="27">
        <v>10</v>
      </c>
      <c r="B133" s="26" t="s">
        <v>165</v>
      </c>
      <c r="C133" s="27" t="s">
        <v>155</v>
      </c>
      <c r="D133" s="27" t="s">
        <v>20</v>
      </c>
      <c r="E133" s="28">
        <v>8.2080000000000002</v>
      </c>
      <c r="F133" s="54">
        <v>500000</v>
      </c>
      <c r="G133" s="9">
        <f t="shared" si="3"/>
        <v>4104000</v>
      </c>
      <c r="H133" s="48">
        <f t="shared" si="2"/>
        <v>0</v>
      </c>
    </row>
    <row r="134" spans="1:8" s="10" customFormat="1" ht="15.6" hidden="1" x14ac:dyDescent="0.25">
      <c r="A134" s="27">
        <v>11</v>
      </c>
      <c r="B134" s="26" t="s">
        <v>166</v>
      </c>
      <c r="C134" s="27" t="s">
        <v>155</v>
      </c>
      <c r="D134" s="27" t="s">
        <v>18</v>
      </c>
      <c r="E134" s="28">
        <v>22</v>
      </c>
      <c r="F134" s="54">
        <v>100000</v>
      </c>
      <c r="G134" s="9">
        <f t="shared" si="3"/>
        <v>2200000</v>
      </c>
      <c r="H134" s="48">
        <f t="shared" si="2"/>
        <v>0</v>
      </c>
    </row>
    <row r="135" spans="1:8" s="10" customFormat="1" ht="15.6" hidden="1" x14ac:dyDescent="0.25">
      <c r="A135" s="27">
        <v>12</v>
      </c>
      <c r="B135" s="26" t="s">
        <v>167</v>
      </c>
      <c r="C135" s="27" t="s">
        <v>155</v>
      </c>
      <c r="D135" s="27" t="s">
        <v>18</v>
      </c>
      <c r="E135" s="28">
        <v>18</v>
      </c>
      <c r="F135" s="54">
        <f>F134</f>
        <v>100000</v>
      </c>
      <c r="G135" s="9">
        <f t="shared" si="3"/>
        <v>1800000</v>
      </c>
      <c r="H135" s="48">
        <f t="shared" si="2"/>
        <v>0</v>
      </c>
    </row>
    <row r="136" spans="1:8" s="10" customFormat="1" ht="15.6" hidden="1" x14ac:dyDescent="0.25">
      <c r="A136" s="27">
        <v>13</v>
      </c>
      <c r="B136" s="26" t="s">
        <v>168</v>
      </c>
      <c r="C136" s="27" t="s">
        <v>155</v>
      </c>
      <c r="D136" s="27" t="s">
        <v>12</v>
      </c>
      <c r="E136" s="28">
        <v>42</v>
      </c>
      <c r="F136" s="54">
        <v>1500000</v>
      </c>
      <c r="G136" s="9">
        <f t="shared" si="3"/>
        <v>63000000</v>
      </c>
      <c r="H136" s="48">
        <f t="shared" ref="H136:H186" si="4">SUMIF(B:B,B136,F:F)/COUNTIF(B:B,B136)-F136</f>
        <v>0</v>
      </c>
    </row>
    <row r="137" spans="1:8" s="10" customFormat="1" ht="15.6" hidden="1" x14ac:dyDescent="0.25">
      <c r="A137" s="27">
        <v>14</v>
      </c>
      <c r="B137" s="26" t="s">
        <v>169</v>
      </c>
      <c r="C137" s="27" t="s">
        <v>155</v>
      </c>
      <c r="D137" s="27" t="s">
        <v>14</v>
      </c>
      <c r="E137" s="28">
        <v>11</v>
      </c>
      <c r="F137" s="54">
        <v>250000</v>
      </c>
      <c r="G137" s="9">
        <f t="shared" si="3"/>
        <v>2750000</v>
      </c>
      <c r="H137" s="48">
        <f t="shared" si="4"/>
        <v>0</v>
      </c>
    </row>
    <row r="138" spans="1:8" s="10" customFormat="1" ht="15.6" hidden="1" x14ac:dyDescent="0.25">
      <c r="A138" s="27">
        <v>15</v>
      </c>
      <c r="B138" s="26" t="s">
        <v>170</v>
      </c>
      <c r="C138" s="27" t="s">
        <v>155</v>
      </c>
      <c r="D138" s="27" t="s">
        <v>55</v>
      </c>
      <c r="E138" s="28">
        <v>1</v>
      </c>
      <c r="F138" s="54">
        <v>1000000</v>
      </c>
      <c r="G138" s="9">
        <f t="shared" ref="G138:G186" si="5">F138*E138</f>
        <v>1000000</v>
      </c>
      <c r="H138" s="48">
        <f t="shared" si="4"/>
        <v>0</v>
      </c>
    </row>
    <row r="139" spans="1:8" s="10" customFormat="1" ht="15.6" hidden="1" x14ac:dyDescent="0.25">
      <c r="A139" s="27">
        <v>16</v>
      </c>
      <c r="B139" s="26" t="s">
        <v>171</v>
      </c>
      <c r="C139" s="27" t="s">
        <v>155</v>
      </c>
      <c r="D139" s="27" t="s">
        <v>55</v>
      </c>
      <c r="E139" s="28">
        <v>1</v>
      </c>
      <c r="F139" s="54">
        <f>F138</f>
        <v>1000000</v>
      </c>
      <c r="G139" s="9">
        <f t="shared" si="5"/>
        <v>1000000</v>
      </c>
      <c r="H139" s="48">
        <f t="shared" si="4"/>
        <v>0</v>
      </c>
    </row>
    <row r="140" spans="1:8" s="10" customFormat="1" ht="15.6" hidden="1" x14ac:dyDescent="0.25">
      <c r="A140" s="27">
        <v>17</v>
      </c>
      <c r="B140" s="26" t="s">
        <v>172</v>
      </c>
      <c r="C140" s="27" t="s">
        <v>155</v>
      </c>
      <c r="D140" s="27" t="s">
        <v>21</v>
      </c>
      <c r="E140" s="28">
        <v>3.7170000000000001</v>
      </c>
      <c r="F140" s="54">
        <v>6000000</v>
      </c>
      <c r="G140" s="9">
        <f t="shared" si="5"/>
        <v>22302000</v>
      </c>
      <c r="H140" s="48">
        <f t="shared" si="4"/>
        <v>0</v>
      </c>
    </row>
    <row r="141" spans="1:8" s="10" customFormat="1" ht="15.6" hidden="1" x14ac:dyDescent="0.25">
      <c r="A141" s="27">
        <v>18</v>
      </c>
      <c r="B141" s="26" t="s">
        <v>173</v>
      </c>
      <c r="C141" s="27" t="s">
        <v>155</v>
      </c>
      <c r="D141" s="27" t="s">
        <v>21</v>
      </c>
      <c r="E141" s="28">
        <v>0.59799999999999998</v>
      </c>
      <c r="F141" s="54">
        <v>4000000</v>
      </c>
      <c r="G141" s="9">
        <f t="shared" si="5"/>
        <v>2392000</v>
      </c>
      <c r="H141" s="48">
        <f t="shared" si="4"/>
        <v>0</v>
      </c>
    </row>
    <row r="142" spans="1:8" s="10" customFormat="1" ht="15.6" hidden="1" x14ac:dyDescent="0.25">
      <c r="A142" s="27">
        <v>19</v>
      </c>
      <c r="B142" s="26" t="s">
        <v>174</v>
      </c>
      <c r="C142" s="27" t="s">
        <v>155</v>
      </c>
      <c r="D142" s="27" t="s">
        <v>7</v>
      </c>
      <c r="E142" s="28">
        <v>28</v>
      </c>
      <c r="F142" s="54">
        <f>5000*4.5</f>
        <v>22500</v>
      </c>
      <c r="G142" s="9">
        <f t="shared" si="5"/>
        <v>630000</v>
      </c>
      <c r="H142" s="48">
        <f t="shared" si="4"/>
        <v>0</v>
      </c>
    </row>
    <row r="143" spans="1:8" s="10" customFormat="1" ht="15.6" hidden="1" x14ac:dyDescent="0.25">
      <c r="A143" s="27">
        <v>20</v>
      </c>
      <c r="B143" s="26" t="s">
        <v>175</v>
      </c>
      <c r="C143" s="27" t="s">
        <v>155</v>
      </c>
      <c r="D143" s="27" t="s">
        <v>6</v>
      </c>
      <c r="E143" s="28">
        <v>96</v>
      </c>
      <c r="F143" s="54">
        <v>5000</v>
      </c>
      <c r="G143" s="9">
        <f t="shared" si="5"/>
        <v>480000</v>
      </c>
      <c r="H143" s="48">
        <f t="shared" si="4"/>
        <v>0</v>
      </c>
    </row>
    <row r="144" spans="1:8" s="10" customFormat="1" ht="15.6" hidden="1" x14ac:dyDescent="0.25">
      <c r="A144" s="27">
        <v>21</v>
      </c>
      <c r="B144" s="26" t="s">
        <v>176</v>
      </c>
      <c r="C144" s="27" t="s">
        <v>155</v>
      </c>
      <c r="D144" s="27" t="s">
        <v>14</v>
      </c>
      <c r="E144" s="28">
        <v>12</v>
      </c>
      <c r="F144" s="54">
        <v>200000</v>
      </c>
      <c r="G144" s="9">
        <f t="shared" si="5"/>
        <v>2400000</v>
      </c>
      <c r="H144" s="48">
        <f t="shared" si="4"/>
        <v>0</v>
      </c>
    </row>
    <row r="145" spans="1:8" s="10" customFormat="1" ht="15.6" hidden="1" x14ac:dyDescent="0.25">
      <c r="A145" s="27">
        <v>22</v>
      </c>
      <c r="B145" s="26" t="s">
        <v>177</v>
      </c>
      <c r="C145" s="27" t="s">
        <v>155</v>
      </c>
      <c r="D145" s="27" t="s">
        <v>14</v>
      </c>
      <c r="E145" s="28">
        <v>2</v>
      </c>
      <c r="F145" s="54">
        <v>180000</v>
      </c>
      <c r="G145" s="9">
        <f t="shared" si="5"/>
        <v>360000</v>
      </c>
      <c r="H145" s="48">
        <f t="shared" si="4"/>
        <v>0</v>
      </c>
    </row>
    <row r="146" spans="1:8" s="10" customFormat="1" ht="15.6" hidden="1" x14ac:dyDescent="0.25">
      <c r="A146" s="27">
        <v>23</v>
      </c>
      <c r="B146" s="26" t="s">
        <v>178</v>
      </c>
      <c r="C146" s="27" t="s">
        <v>155</v>
      </c>
      <c r="D146" s="27" t="s">
        <v>14</v>
      </c>
      <c r="E146" s="28">
        <v>10</v>
      </c>
      <c r="F146" s="54">
        <f>F145</f>
        <v>180000</v>
      </c>
      <c r="G146" s="9">
        <f t="shared" si="5"/>
        <v>1800000</v>
      </c>
      <c r="H146" s="48">
        <f t="shared" si="4"/>
        <v>0</v>
      </c>
    </row>
    <row r="147" spans="1:8" s="10" customFormat="1" ht="15.6" hidden="1" x14ac:dyDescent="0.25">
      <c r="A147" s="27">
        <v>24</v>
      </c>
      <c r="B147" s="26" t="s">
        <v>179</v>
      </c>
      <c r="C147" s="27" t="s">
        <v>155</v>
      </c>
      <c r="D147" s="27" t="s">
        <v>66</v>
      </c>
      <c r="E147" s="28">
        <v>28.5</v>
      </c>
      <c r="F147" s="54">
        <v>50000</v>
      </c>
      <c r="G147" s="9">
        <f t="shared" si="5"/>
        <v>1425000</v>
      </c>
      <c r="H147" s="48">
        <f t="shared" si="4"/>
        <v>0</v>
      </c>
    </row>
    <row r="148" spans="1:8" s="10" customFormat="1" ht="15.6" hidden="1" x14ac:dyDescent="0.25">
      <c r="A148" s="27">
        <v>25</v>
      </c>
      <c r="B148" s="26" t="s">
        <v>180</v>
      </c>
      <c r="C148" s="27" t="s">
        <v>155</v>
      </c>
      <c r="D148" s="27" t="s">
        <v>66</v>
      </c>
      <c r="E148" s="28">
        <v>28.5</v>
      </c>
      <c r="F148" s="54">
        <f>F147</f>
        <v>50000</v>
      </c>
      <c r="G148" s="9">
        <f t="shared" si="5"/>
        <v>1425000</v>
      </c>
      <c r="H148" s="48">
        <f t="shared" si="4"/>
        <v>0</v>
      </c>
    </row>
    <row r="149" spans="1:8" s="10" customFormat="1" ht="15.6" hidden="1" x14ac:dyDescent="0.25">
      <c r="A149" s="27">
        <v>26</v>
      </c>
      <c r="B149" s="26" t="s">
        <v>181</v>
      </c>
      <c r="C149" s="27" t="s">
        <v>155</v>
      </c>
      <c r="D149" s="27" t="s">
        <v>66</v>
      </c>
      <c r="E149" s="28">
        <v>125</v>
      </c>
      <c r="F149" s="54">
        <v>36000</v>
      </c>
      <c r="G149" s="9">
        <f t="shared" si="5"/>
        <v>4500000</v>
      </c>
      <c r="H149" s="48">
        <f t="shared" si="4"/>
        <v>0</v>
      </c>
    </row>
    <row r="150" spans="1:8" s="10" customFormat="1" ht="15.6" hidden="1" x14ac:dyDescent="0.25">
      <c r="A150" s="27">
        <v>27</v>
      </c>
      <c r="B150" s="26" t="s">
        <v>182</v>
      </c>
      <c r="C150" s="27" t="s">
        <v>155</v>
      </c>
      <c r="D150" s="27" t="s">
        <v>14</v>
      </c>
      <c r="E150" s="28">
        <v>4</v>
      </c>
      <c r="F150" s="54">
        <v>300000</v>
      </c>
      <c r="G150" s="9">
        <f t="shared" si="5"/>
        <v>1200000</v>
      </c>
      <c r="H150" s="48">
        <f t="shared" si="4"/>
        <v>0</v>
      </c>
    </row>
    <row r="151" spans="1:8" s="10" customFormat="1" ht="15.6" hidden="1" x14ac:dyDescent="0.25">
      <c r="A151" s="27">
        <v>28</v>
      </c>
      <c r="B151" s="26" t="s">
        <v>183</v>
      </c>
      <c r="C151" s="27" t="s">
        <v>155</v>
      </c>
      <c r="D151" s="27" t="s">
        <v>14</v>
      </c>
      <c r="E151" s="28">
        <v>21</v>
      </c>
      <c r="F151" s="54">
        <v>400000</v>
      </c>
      <c r="G151" s="9">
        <f t="shared" si="5"/>
        <v>8400000</v>
      </c>
      <c r="H151" s="48">
        <f t="shared" si="4"/>
        <v>0</v>
      </c>
    </row>
    <row r="152" spans="1:8" s="10" customFormat="1" ht="15.6" hidden="1" x14ac:dyDescent="0.25">
      <c r="A152" s="27">
        <v>29</v>
      </c>
      <c r="B152" s="26" t="s">
        <v>184</v>
      </c>
      <c r="C152" s="27" t="s">
        <v>155</v>
      </c>
      <c r="D152" s="27" t="s">
        <v>14</v>
      </c>
      <c r="E152" s="28">
        <v>8</v>
      </c>
      <c r="F152" s="54">
        <v>700000</v>
      </c>
      <c r="G152" s="9">
        <f t="shared" si="5"/>
        <v>5600000</v>
      </c>
      <c r="H152" s="48">
        <f t="shared" si="4"/>
        <v>0</v>
      </c>
    </row>
    <row r="153" spans="1:8" s="10" customFormat="1" ht="15.6" hidden="1" x14ac:dyDescent="0.25">
      <c r="A153" s="27">
        <v>30</v>
      </c>
      <c r="B153" s="26" t="s">
        <v>185</v>
      </c>
      <c r="C153" s="27" t="s">
        <v>155</v>
      </c>
      <c r="D153" s="27" t="s">
        <v>14</v>
      </c>
      <c r="E153" s="28">
        <v>10</v>
      </c>
      <c r="F153" s="54">
        <v>800000</v>
      </c>
      <c r="G153" s="9">
        <f t="shared" si="5"/>
        <v>8000000</v>
      </c>
      <c r="H153" s="48">
        <f t="shared" si="4"/>
        <v>0</v>
      </c>
    </row>
    <row r="154" spans="1:8" s="10" customFormat="1" ht="15.6" hidden="1" x14ac:dyDescent="0.25">
      <c r="A154" s="27">
        <v>31</v>
      </c>
      <c r="B154" s="26" t="s">
        <v>186</v>
      </c>
      <c r="C154" s="27" t="s">
        <v>155</v>
      </c>
      <c r="D154" s="27" t="s">
        <v>6</v>
      </c>
      <c r="E154" s="28">
        <v>11</v>
      </c>
      <c r="F154" s="54">
        <v>40000</v>
      </c>
      <c r="G154" s="9">
        <f t="shared" si="5"/>
        <v>440000</v>
      </c>
      <c r="H154" s="48">
        <f t="shared" si="4"/>
        <v>0</v>
      </c>
    </row>
    <row r="155" spans="1:8" s="10" customFormat="1" ht="15.6" hidden="1" x14ac:dyDescent="0.25">
      <c r="A155" s="27">
        <v>32</v>
      </c>
      <c r="B155" s="26" t="s">
        <v>187</v>
      </c>
      <c r="C155" s="27" t="s">
        <v>155</v>
      </c>
      <c r="D155" s="27" t="s">
        <v>6</v>
      </c>
      <c r="E155" s="28">
        <v>12</v>
      </c>
      <c r="F155" s="54">
        <v>38000</v>
      </c>
      <c r="G155" s="9">
        <f t="shared" si="5"/>
        <v>456000</v>
      </c>
      <c r="H155" s="48">
        <f t="shared" si="4"/>
        <v>0</v>
      </c>
    </row>
    <row r="156" spans="1:8" s="10" customFormat="1" ht="15.6" hidden="1" x14ac:dyDescent="0.25">
      <c r="A156" s="27">
        <v>33</v>
      </c>
      <c r="B156" s="26" t="s">
        <v>188</v>
      </c>
      <c r="C156" s="27" t="s">
        <v>155</v>
      </c>
      <c r="D156" s="27" t="s">
        <v>14</v>
      </c>
      <c r="E156" s="28">
        <v>6</v>
      </c>
      <c r="F156" s="54">
        <v>100000</v>
      </c>
      <c r="G156" s="9">
        <f t="shared" si="5"/>
        <v>600000</v>
      </c>
      <c r="H156" s="48">
        <f t="shared" si="4"/>
        <v>0</v>
      </c>
    </row>
    <row r="157" spans="1:8" s="10" customFormat="1" ht="15.6" hidden="1" x14ac:dyDescent="0.25">
      <c r="A157" s="27">
        <v>34</v>
      </c>
      <c r="B157" s="26" t="s">
        <v>189</v>
      </c>
      <c r="C157" s="27" t="s">
        <v>155</v>
      </c>
      <c r="D157" s="27" t="s">
        <v>60</v>
      </c>
      <c r="E157" s="28">
        <v>1</v>
      </c>
      <c r="F157" s="54">
        <v>2500000</v>
      </c>
      <c r="G157" s="9">
        <f t="shared" si="5"/>
        <v>2500000</v>
      </c>
      <c r="H157" s="48">
        <f t="shared" si="4"/>
        <v>0</v>
      </c>
    </row>
    <row r="158" spans="1:8" s="10" customFormat="1" ht="15.6" hidden="1" x14ac:dyDescent="0.25">
      <c r="A158" s="27">
        <v>35</v>
      </c>
      <c r="B158" s="26" t="s">
        <v>190</v>
      </c>
      <c r="C158" s="27" t="s">
        <v>155</v>
      </c>
      <c r="D158" s="27" t="s">
        <v>60</v>
      </c>
      <c r="E158" s="28">
        <v>3</v>
      </c>
      <c r="F158" s="54">
        <v>2200000</v>
      </c>
      <c r="G158" s="9">
        <f t="shared" si="5"/>
        <v>6600000</v>
      </c>
      <c r="H158" s="48">
        <f t="shared" si="4"/>
        <v>0</v>
      </c>
    </row>
    <row r="159" spans="1:8" s="10" customFormat="1" ht="15.6" hidden="1" x14ac:dyDescent="0.25">
      <c r="A159" s="27">
        <v>36</v>
      </c>
      <c r="B159" s="26" t="s">
        <v>191</v>
      </c>
      <c r="C159" s="27" t="s">
        <v>155</v>
      </c>
      <c r="D159" s="27" t="s">
        <v>14</v>
      </c>
      <c r="E159" s="28">
        <v>42</v>
      </c>
      <c r="F159" s="54">
        <v>100000</v>
      </c>
      <c r="G159" s="9">
        <f t="shared" si="5"/>
        <v>4200000</v>
      </c>
      <c r="H159" s="48">
        <f t="shared" si="4"/>
        <v>0</v>
      </c>
    </row>
    <row r="160" spans="1:8" s="10" customFormat="1" ht="15.6" hidden="1" x14ac:dyDescent="0.25">
      <c r="A160" s="27">
        <v>37</v>
      </c>
      <c r="B160" s="26" t="s">
        <v>192</v>
      </c>
      <c r="C160" s="27" t="s">
        <v>155</v>
      </c>
      <c r="D160" s="27" t="s">
        <v>14</v>
      </c>
      <c r="E160" s="28">
        <v>2</v>
      </c>
      <c r="F160" s="54">
        <v>1100000</v>
      </c>
      <c r="G160" s="9">
        <f t="shared" si="5"/>
        <v>2200000</v>
      </c>
      <c r="H160" s="48">
        <f t="shared" si="4"/>
        <v>0</v>
      </c>
    </row>
    <row r="161" spans="1:8" s="10" customFormat="1" ht="15.6" hidden="1" x14ac:dyDescent="0.25">
      <c r="A161" s="30" t="s">
        <v>193</v>
      </c>
      <c r="B161" s="36" t="s">
        <v>194</v>
      </c>
      <c r="C161" s="37"/>
      <c r="D161" s="30"/>
      <c r="E161" s="29"/>
      <c r="F161" s="55"/>
      <c r="G161" s="9">
        <f t="shared" si="5"/>
        <v>0</v>
      </c>
      <c r="H161" s="48">
        <f t="shared" si="4"/>
        <v>0</v>
      </c>
    </row>
    <row r="162" spans="1:8" s="10" customFormat="1" ht="15.6" hidden="1" x14ac:dyDescent="0.25">
      <c r="A162" s="27">
        <v>1</v>
      </c>
      <c r="B162" s="26" t="s">
        <v>195</v>
      </c>
      <c r="C162" s="27" t="s">
        <v>155</v>
      </c>
      <c r="D162" s="27" t="s">
        <v>12</v>
      </c>
      <c r="E162" s="28">
        <v>11</v>
      </c>
      <c r="F162" s="54">
        <v>700000</v>
      </c>
      <c r="G162" s="9">
        <f t="shared" si="5"/>
        <v>7700000</v>
      </c>
      <c r="H162" s="48">
        <f t="shared" si="4"/>
        <v>0</v>
      </c>
    </row>
    <row r="163" spans="1:8" s="10" customFormat="1" ht="15.6" hidden="1" x14ac:dyDescent="0.25">
      <c r="A163" s="27">
        <v>2</v>
      </c>
      <c r="B163" s="26" t="s">
        <v>196</v>
      </c>
      <c r="C163" s="27" t="s">
        <v>155</v>
      </c>
      <c r="D163" s="27" t="s">
        <v>55</v>
      </c>
      <c r="E163" s="28">
        <v>1</v>
      </c>
      <c r="F163" s="54">
        <v>450000</v>
      </c>
      <c r="G163" s="9">
        <f t="shared" si="5"/>
        <v>450000</v>
      </c>
      <c r="H163" s="48">
        <f t="shared" si="4"/>
        <v>0</v>
      </c>
    </row>
    <row r="164" spans="1:8" s="10" customFormat="1" ht="15.6" hidden="1" x14ac:dyDescent="0.25">
      <c r="A164" s="27">
        <v>3</v>
      </c>
      <c r="B164" s="26" t="s">
        <v>197</v>
      </c>
      <c r="C164" s="27" t="s">
        <v>155</v>
      </c>
      <c r="D164" s="27" t="s">
        <v>55</v>
      </c>
      <c r="E164" s="28">
        <v>7</v>
      </c>
      <c r="F164" s="54">
        <v>140000</v>
      </c>
      <c r="G164" s="9">
        <f t="shared" si="5"/>
        <v>980000</v>
      </c>
      <c r="H164" s="48">
        <f t="shared" si="4"/>
        <v>0</v>
      </c>
    </row>
    <row r="165" spans="1:8" s="10" customFormat="1" ht="15.6" hidden="1" x14ac:dyDescent="0.25">
      <c r="A165" s="27">
        <v>4</v>
      </c>
      <c r="B165" s="26" t="s">
        <v>198</v>
      </c>
      <c r="C165" s="27" t="s">
        <v>155</v>
      </c>
      <c r="D165" s="27" t="s">
        <v>199</v>
      </c>
      <c r="E165" s="28">
        <v>3</v>
      </c>
      <c r="F165" s="54">
        <v>80000</v>
      </c>
      <c r="G165" s="9">
        <f t="shared" si="5"/>
        <v>240000</v>
      </c>
      <c r="H165" s="48">
        <f t="shared" si="4"/>
        <v>0</v>
      </c>
    </row>
    <row r="166" spans="1:8" s="10" customFormat="1" ht="15.6" hidden="1" x14ac:dyDescent="0.25">
      <c r="A166" s="27">
        <v>5</v>
      </c>
      <c r="B166" s="26" t="s">
        <v>200</v>
      </c>
      <c r="C166" s="27" t="s">
        <v>155</v>
      </c>
      <c r="D166" s="27" t="s">
        <v>199</v>
      </c>
      <c r="E166" s="28">
        <v>9</v>
      </c>
      <c r="F166" s="54">
        <v>20000</v>
      </c>
      <c r="G166" s="9">
        <f t="shared" si="5"/>
        <v>180000</v>
      </c>
      <c r="H166" s="48">
        <f t="shared" si="4"/>
        <v>0</v>
      </c>
    </row>
    <row r="167" spans="1:8" s="10" customFormat="1" ht="15.6" hidden="1" x14ac:dyDescent="0.25">
      <c r="A167" s="27">
        <v>6</v>
      </c>
      <c r="B167" s="26" t="s">
        <v>201</v>
      </c>
      <c r="C167" s="27" t="s">
        <v>155</v>
      </c>
      <c r="D167" s="27" t="s">
        <v>55</v>
      </c>
      <c r="E167" s="28">
        <v>6</v>
      </c>
      <c r="F167" s="54">
        <v>96000</v>
      </c>
      <c r="G167" s="9">
        <f t="shared" si="5"/>
        <v>576000</v>
      </c>
      <c r="H167" s="48">
        <f t="shared" si="4"/>
        <v>0</v>
      </c>
    </row>
    <row r="168" spans="1:8" s="10" customFormat="1" ht="15.6" hidden="1" x14ac:dyDescent="0.25">
      <c r="A168" s="27">
        <v>7</v>
      </c>
      <c r="B168" s="26" t="s">
        <v>202</v>
      </c>
      <c r="C168" s="27" t="s">
        <v>155</v>
      </c>
      <c r="D168" s="27" t="s">
        <v>55</v>
      </c>
      <c r="E168" s="28">
        <v>3</v>
      </c>
      <c r="F168" s="54">
        <v>160000</v>
      </c>
      <c r="G168" s="9">
        <f t="shared" si="5"/>
        <v>480000</v>
      </c>
      <c r="H168" s="48">
        <f t="shared" si="4"/>
        <v>0</v>
      </c>
    </row>
    <row r="169" spans="1:8" s="10" customFormat="1" ht="15.6" hidden="1" x14ac:dyDescent="0.25">
      <c r="A169" s="27">
        <v>8</v>
      </c>
      <c r="B169" s="26" t="s">
        <v>203</v>
      </c>
      <c r="C169" s="27" t="s">
        <v>155</v>
      </c>
      <c r="D169" s="27" t="s">
        <v>21</v>
      </c>
      <c r="E169" s="28">
        <v>1.2846</v>
      </c>
      <c r="F169" s="54">
        <v>3100000</v>
      </c>
      <c r="G169" s="9">
        <f t="shared" si="5"/>
        <v>3982260</v>
      </c>
      <c r="H169" s="48">
        <f t="shared" si="4"/>
        <v>0</v>
      </c>
    </row>
    <row r="170" spans="1:8" s="10" customFormat="1" ht="15.6" hidden="1" x14ac:dyDescent="0.25">
      <c r="A170" s="27">
        <v>9</v>
      </c>
      <c r="B170" s="26" t="s">
        <v>204</v>
      </c>
      <c r="C170" s="27" t="s">
        <v>155</v>
      </c>
      <c r="D170" s="27" t="s">
        <v>8</v>
      </c>
      <c r="E170" s="28">
        <v>1</v>
      </c>
      <c r="F170" s="54">
        <v>200000</v>
      </c>
      <c r="G170" s="9">
        <f t="shared" si="5"/>
        <v>200000</v>
      </c>
      <c r="H170" s="48">
        <f t="shared" si="4"/>
        <v>0</v>
      </c>
    </row>
    <row r="171" spans="1:8" s="10" customFormat="1" ht="15.6" hidden="1" x14ac:dyDescent="0.25">
      <c r="A171" s="27">
        <v>10</v>
      </c>
      <c r="B171" s="26" t="s">
        <v>205</v>
      </c>
      <c r="C171" s="27" t="s">
        <v>155</v>
      </c>
      <c r="D171" s="27" t="s">
        <v>60</v>
      </c>
      <c r="E171" s="28">
        <v>2</v>
      </c>
      <c r="F171" s="54">
        <v>2000000</v>
      </c>
      <c r="G171" s="9">
        <f t="shared" si="5"/>
        <v>4000000</v>
      </c>
      <c r="H171" s="48">
        <f t="shared" si="4"/>
        <v>0</v>
      </c>
    </row>
    <row r="172" spans="1:8" s="10" customFormat="1" ht="15.6" hidden="1" x14ac:dyDescent="0.25">
      <c r="A172" s="27">
        <v>11</v>
      </c>
      <c r="B172" s="26" t="s">
        <v>206</v>
      </c>
      <c r="C172" s="27" t="s">
        <v>155</v>
      </c>
      <c r="D172" s="27" t="s">
        <v>8</v>
      </c>
      <c r="E172" s="28">
        <v>1</v>
      </c>
      <c r="F172" s="54">
        <v>900000</v>
      </c>
      <c r="G172" s="9">
        <f t="shared" si="5"/>
        <v>900000</v>
      </c>
      <c r="H172" s="48">
        <f t="shared" si="4"/>
        <v>0</v>
      </c>
    </row>
    <row r="173" spans="1:8" s="10" customFormat="1" ht="15.6" hidden="1" x14ac:dyDescent="0.25">
      <c r="A173" s="27">
        <v>12</v>
      </c>
      <c r="B173" s="26" t="s">
        <v>204</v>
      </c>
      <c r="C173" s="27" t="s">
        <v>155</v>
      </c>
      <c r="D173" s="27" t="s">
        <v>8</v>
      </c>
      <c r="E173" s="28">
        <v>1</v>
      </c>
      <c r="F173" s="54">
        <f>F170</f>
        <v>200000</v>
      </c>
      <c r="G173" s="9">
        <f t="shared" si="5"/>
        <v>200000</v>
      </c>
      <c r="H173" s="48">
        <f t="shared" si="4"/>
        <v>0</v>
      </c>
    </row>
    <row r="174" spans="1:8" s="10" customFormat="1" ht="15.6" hidden="1" x14ac:dyDescent="0.25">
      <c r="A174" s="27">
        <v>13</v>
      </c>
      <c r="B174" s="26" t="s">
        <v>207</v>
      </c>
      <c r="C174" s="27" t="s">
        <v>155</v>
      </c>
      <c r="D174" s="27" t="s">
        <v>8</v>
      </c>
      <c r="E174" s="28">
        <v>1</v>
      </c>
      <c r="F174" s="54">
        <v>70000</v>
      </c>
      <c r="G174" s="9">
        <f t="shared" si="5"/>
        <v>70000</v>
      </c>
      <c r="H174" s="48">
        <f t="shared" si="4"/>
        <v>0</v>
      </c>
    </row>
    <row r="175" spans="1:8" s="10" customFormat="1" ht="15.6" hidden="1" x14ac:dyDescent="0.25">
      <c r="A175" s="27">
        <v>14</v>
      </c>
      <c r="B175" s="26" t="s">
        <v>208</v>
      </c>
      <c r="C175" s="27" t="s">
        <v>155</v>
      </c>
      <c r="D175" s="27" t="s">
        <v>6</v>
      </c>
      <c r="E175" s="28">
        <v>16</v>
      </c>
      <c r="F175" s="54">
        <v>28000</v>
      </c>
      <c r="G175" s="9">
        <f t="shared" si="5"/>
        <v>448000</v>
      </c>
      <c r="H175" s="48">
        <f t="shared" si="4"/>
        <v>0</v>
      </c>
    </row>
    <row r="176" spans="1:8" s="10" customFormat="1" ht="15.6" hidden="1" x14ac:dyDescent="0.25">
      <c r="A176" s="27">
        <v>15</v>
      </c>
      <c r="B176" s="26" t="s">
        <v>209</v>
      </c>
      <c r="C176" s="27" t="s">
        <v>155</v>
      </c>
      <c r="D176" s="27" t="s">
        <v>6</v>
      </c>
      <c r="E176" s="28">
        <v>26</v>
      </c>
      <c r="F176" s="54">
        <v>13000</v>
      </c>
      <c r="G176" s="9">
        <f t="shared" si="5"/>
        <v>338000</v>
      </c>
      <c r="H176" s="48">
        <f t="shared" si="4"/>
        <v>0</v>
      </c>
    </row>
    <row r="177" spans="1:8" s="10" customFormat="1" ht="15.6" hidden="1" x14ac:dyDescent="0.25">
      <c r="A177" s="27">
        <v>16</v>
      </c>
      <c r="B177" s="26" t="s">
        <v>210</v>
      </c>
      <c r="C177" s="27" t="s">
        <v>155</v>
      </c>
      <c r="D177" s="27" t="s">
        <v>6</v>
      </c>
      <c r="E177" s="28">
        <v>54</v>
      </c>
      <c r="F177" s="54">
        <f>F176</f>
        <v>13000</v>
      </c>
      <c r="G177" s="9">
        <f t="shared" si="5"/>
        <v>702000</v>
      </c>
      <c r="H177" s="48">
        <f t="shared" si="4"/>
        <v>0</v>
      </c>
    </row>
    <row r="178" spans="1:8" s="10" customFormat="1" ht="15.6" hidden="1" x14ac:dyDescent="0.25">
      <c r="A178" s="27">
        <v>17</v>
      </c>
      <c r="B178" s="26" t="s">
        <v>211</v>
      </c>
      <c r="C178" s="27" t="s">
        <v>155</v>
      </c>
      <c r="D178" s="27" t="s">
        <v>6</v>
      </c>
      <c r="E178" s="28">
        <v>18</v>
      </c>
      <c r="F178" s="54">
        <f>F177</f>
        <v>13000</v>
      </c>
      <c r="G178" s="9">
        <f t="shared" si="5"/>
        <v>234000</v>
      </c>
      <c r="H178" s="48">
        <f t="shared" si="4"/>
        <v>0</v>
      </c>
    </row>
    <row r="179" spans="1:8" s="10" customFormat="1" ht="15.6" hidden="1" x14ac:dyDescent="0.25">
      <c r="A179" s="27">
        <v>18</v>
      </c>
      <c r="B179" s="26" t="s">
        <v>212</v>
      </c>
      <c r="C179" s="27" t="s">
        <v>155</v>
      </c>
      <c r="D179" s="27" t="s">
        <v>55</v>
      </c>
      <c r="E179" s="28">
        <v>1</v>
      </c>
      <c r="F179" s="54">
        <v>380000</v>
      </c>
      <c r="G179" s="9">
        <f t="shared" si="5"/>
        <v>380000</v>
      </c>
      <c r="H179" s="48">
        <f t="shared" si="4"/>
        <v>0</v>
      </c>
    </row>
    <row r="180" spans="1:8" s="10" customFormat="1" ht="15.6" hidden="1" x14ac:dyDescent="0.25">
      <c r="A180" s="27">
        <v>19</v>
      </c>
      <c r="B180" s="26" t="s">
        <v>213</v>
      </c>
      <c r="C180" s="27" t="s">
        <v>155</v>
      </c>
      <c r="D180" s="27" t="s">
        <v>55</v>
      </c>
      <c r="E180" s="28">
        <v>1</v>
      </c>
      <c r="F180" s="54">
        <f>F124</f>
        <v>80000</v>
      </c>
      <c r="G180" s="9">
        <f t="shared" si="5"/>
        <v>80000</v>
      </c>
      <c r="H180" s="48">
        <f t="shared" si="4"/>
        <v>0</v>
      </c>
    </row>
    <row r="181" spans="1:8" s="10" customFormat="1" ht="15.6" hidden="1" x14ac:dyDescent="0.25">
      <c r="A181" s="27">
        <v>20</v>
      </c>
      <c r="B181" s="26" t="s">
        <v>214</v>
      </c>
      <c r="C181" s="27" t="s">
        <v>155</v>
      </c>
      <c r="D181" s="27" t="s">
        <v>199</v>
      </c>
      <c r="E181" s="28">
        <v>2</v>
      </c>
      <c r="F181" s="54">
        <f>F180</f>
        <v>80000</v>
      </c>
      <c r="G181" s="9">
        <f t="shared" si="5"/>
        <v>160000</v>
      </c>
      <c r="H181" s="48">
        <f t="shared" si="4"/>
        <v>0</v>
      </c>
    </row>
    <row r="182" spans="1:8" s="10" customFormat="1" ht="15.6" hidden="1" x14ac:dyDescent="0.25">
      <c r="A182" s="27">
        <v>21</v>
      </c>
      <c r="B182" s="26" t="s">
        <v>215</v>
      </c>
      <c r="C182" s="27" t="s">
        <v>155</v>
      </c>
      <c r="D182" s="27" t="s">
        <v>21</v>
      </c>
      <c r="E182" s="28">
        <v>0.64070000000000005</v>
      </c>
      <c r="F182" s="54">
        <f>F141</f>
        <v>4000000</v>
      </c>
      <c r="G182" s="9">
        <f t="shared" si="5"/>
        <v>2562800</v>
      </c>
      <c r="H182" s="48">
        <f t="shared" si="4"/>
        <v>0</v>
      </c>
    </row>
    <row r="183" spans="1:8" s="10" customFormat="1" ht="15.6" hidden="1" x14ac:dyDescent="0.25">
      <c r="A183" s="27">
        <v>22</v>
      </c>
      <c r="B183" s="26" t="s">
        <v>216</v>
      </c>
      <c r="C183" s="27" t="s">
        <v>155</v>
      </c>
      <c r="D183" s="27" t="s">
        <v>8</v>
      </c>
      <c r="E183" s="28">
        <v>1</v>
      </c>
      <c r="F183" s="54">
        <f>F137</f>
        <v>250000</v>
      </c>
      <c r="G183" s="9">
        <f t="shared" si="5"/>
        <v>250000</v>
      </c>
      <c r="H183" s="48">
        <f t="shared" si="4"/>
        <v>0</v>
      </c>
    </row>
    <row r="184" spans="1:8" s="10" customFormat="1" ht="15.6" hidden="1" x14ac:dyDescent="0.25">
      <c r="A184" s="27">
        <v>23</v>
      </c>
      <c r="B184" s="26" t="s">
        <v>217</v>
      </c>
      <c r="C184" s="27" t="s">
        <v>155</v>
      </c>
      <c r="D184" s="27" t="s">
        <v>6</v>
      </c>
      <c r="E184" s="28">
        <v>12</v>
      </c>
      <c r="F184" s="54">
        <f>F155</f>
        <v>38000</v>
      </c>
      <c r="G184" s="9">
        <f t="shared" si="5"/>
        <v>456000</v>
      </c>
      <c r="H184" s="48">
        <f t="shared" si="4"/>
        <v>0</v>
      </c>
    </row>
    <row r="185" spans="1:8" s="10" customFormat="1" ht="15.6" hidden="1" x14ac:dyDescent="0.25">
      <c r="A185" s="27">
        <v>24</v>
      </c>
      <c r="B185" s="26" t="s">
        <v>218</v>
      </c>
      <c r="C185" s="27" t="s">
        <v>155</v>
      </c>
      <c r="D185" s="27" t="s">
        <v>6</v>
      </c>
      <c r="E185" s="28">
        <v>18</v>
      </c>
      <c r="F185" s="54">
        <f>F149</f>
        <v>36000</v>
      </c>
      <c r="G185" s="9">
        <f t="shared" si="5"/>
        <v>648000</v>
      </c>
      <c r="H185" s="48">
        <f t="shared" si="4"/>
        <v>0</v>
      </c>
    </row>
    <row r="186" spans="1:8" s="10" customFormat="1" ht="15.6" hidden="1" x14ac:dyDescent="0.25">
      <c r="A186" s="27">
        <v>25</v>
      </c>
      <c r="B186" s="26" t="s">
        <v>219</v>
      </c>
      <c r="C186" s="27" t="s">
        <v>155</v>
      </c>
      <c r="D186" s="27" t="s">
        <v>6</v>
      </c>
      <c r="E186" s="28">
        <v>54</v>
      </c>
      <c r="F186" s="54">
        <f>F185</f>
        <v>36000</v>
      </c>
      <c r="G186" s="9">
        <f t="shared" si="5"/>
        <v>1944000</v>
      </c>
      <c r="H186" s="48">
        <f t="shared" si="4"/>
        <v>0</v>
      </c>
    </row>
    <row r="187" spans="1:8" s="10" customFormat="1" ht="15.6" x14ac:dyDescent="0.25">
      <c r="A187" s="12"/>
      <c r="B187" s="11"/>
      <c r="C187" s="12"/>
      <c r="D187" s="12"/>
      <c r="E187" s="68"/>
      <c r="F187" s="49"/>
      <c r="G187" s="13"/>
    </row>
    <row r="188" spans="1:8" s="18" customFormat="1" ht="15.6" x14ac:dyDescent="0.3">
      <c r="A188" s="16"/>
      <c r="B188" s="15" t="s">
        <v>25</v>
      </c>
      <c r="C188" s="14"/>
      <c r="D188" s="14"/>
      <c r="E188" s="16"/>
      <c r="F188" s="56"/>
      <c r="G188" s="17">
        <f>SUM(G8:G187)</f>
        <v>316943260</v>
      </c>
      <c r="H188" s="43">
        <v>319192000</v>
      </c>
    </row>
    <row r="189" spans="1:8" x14ac:dyDescent="0.25">
      <c r="H189" s="41">
        <f>H188*0.7%</f>
        <v>2234344</v>
      </c>
    </row>
    <row r="190" spans="1:8" s="22" customFormat="1" ht="15.6" x14ac:dyDescent="0.3">
      <c r="A190" s="32" t="s">
        <v>221</v>
      </c>
      <c r="C190" s="23"/>
      <c r="E190" s="23"/>
      <c r="F190" s="58"/>
      <c r="G190" s="24"/>
      <c r="H190" s="42">
        <f>H188-H189</f>
        <v>316957656</v>
      </c>
    </row>
    <row r="191" spans="1:8" s="22" customFormat="1" ht="15.6" x14ac:dyDescent="0.3">
      <c r="A191" s="31"/>
      <c r="C191" s="23"/>
      <c r="E191" s="23"/>
      <c r="F191" s="58"/>
      <c r="G191" s="24"/>
      <c r="H191" s="44">
        <f>H190-G188</f>
        <v>14396</v>
      </c>
    </row>
    <row r="192" spans="1:8" s="22" customFormat="1" ht="15.6" x14ac:dyDescent="0.3">
      <c r="A192" s="31"/>
      <c r="D192" s="65" t="s">
        <v>220</v>
      </c>
      <c r="E192" s="65"/>
      <c r="F192" s="65"/>
      <c r="G192" s="65"/>
    </row>
    <row r="193" spans="1:7" s="22" customFormat="1" ht="15.6" x14ac:dyDescent="0.3">
      <c r="A193" s="31"/>
      <c r="B193" s="25"/>
      <c r="D193" s="59" t="s">
        <v>26</v>
      </c>
      <c r="E193" s="59"/>
      <c r="F193" s="59"/>
      <c r="G193" s="59"/>
    </row>
    <row r="194" spans="1:7" s="22" customFormat="1" ht="15.6" x14ac:dyDescent="0.3">
      <c r="A194" s="31"/>
      <c r="B194" s="25"/>
      <c r="D194" s="59" t="s">
        <v>27</v>
      </c>
      <c r="E194" s="59"/>
      <c r="F194" s="59"/>
      <c r="G194" s="59"/>
    </row>
    <row r="195" spans="1:7" s="22" customFormat="1" ht="15.6" x14ac:dyDescent="0.3">
      <c r="A195" s="31"/>
      <c r="B195" s="25"/>
      <c r="D195" s="59" t="s">
        <v>28</v>
      </c>
      <c r="E195" s="59"/>
      <c r="F195" s="59"/>
      <c r="G195" s="59"/>
    </row>
    <row r="196" spans="1:7" s="22" customFormat="1" ht="15.6" x14ac:dyDescent="0.3">
      <c r="A196" s="31"/>
      <c r="C196" s="23"/>
      <c r="F196" s="58"/>
      <c r="G196" s="24"/>
    </row>
  </sheetData>
  <autoFilter ref="A6:G186" xr:uid="{8ED0C9B7-200A-4AB1-9825-A55C3BD2FA35}">
    <filterColumn colId="2">
      <filters>
        <filter val="Điện lực cấp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 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cp:lastPrinted>2020-02-15T00:50:50Z</cp:lastPrinted>
  <dcterms:created xsi:type="dcterms:W3CDTF">2015-06-05T18:17:20Z</dcterms:created>
  <dcterms:modified xsi:type="dcterms:W3CDTF">2020-10-07T09:16:52Z</dcterms:modified>
</cp:coreProperties>
</file>