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T:\ThucTran\HSTT\TrungThau\20191261297-DLCM-CaiTaoLuoiDien--\"/>
    </mc:Choice>
  </mc:AlternateContent>
  <xr:revisionPtr revIDLastSave="0" documentId="13_ncr:1_{F567924A-BC71-4C7C-B806-2486F7C7D50A}" xr6:coauthVersionLast="45" xr6:coauthVersionMax="45" xr10:uidLastSave="{00000000-0000-0000-0000-000000000000}"/>
  <bookViews>
    <workbookView xWindow="-108" yWindow="-108" windowWidth="23256" windowHeight="12576" tabRatio="830" firstSheet="26" activeTab="26" xr2:uid="{00000000-000D-0000-FFFF-FFFF00000000}"/>
  </bookViews>
  <sheets>
    <sheet name="SO LIEU" sheetId="17" state="hidden" r:id="rId1"/>
    <sheet name="Sheet1" sheetId="32" state="hidden" r:id="rId2"/>
    <sheet name="1.TONG HOP" sheetId="12" state="hidden" r:id="rId3"/>
    <sheet name="2.TCP-XD" sheetId="11" state="hidden" r:id="rId4"/>
    <sheet name="3.XL-DD" sheetId="7" state="hidden" r:id="rId5"/>
    <sheet name="4.GT" sheetId="6" state="hidden" r:id="rId6"/>
    <sheet name="5.CT-DD" sheetId="5" state="hidden" r:id="rId7"/>
    <sheet name="6.XL-TR" sheetId="9" state="hidden" r:id="rId8"/>
    <sheet name="7.CT-TBA" sheetId="8" state="hidden" r:id="rId9"/>
    <sheet name="DG" sheetId="1" state="hidden" r:id="rId10"/>
    <sheet name="8.LD-TB" sheetId="10" state="hidden" r:id="rId11"/>
    <sheet name="9.CPTN" sheetId="14" state="hidden" r:id="rId12"/>
    <sheet name="10.TNTB" sheetId="13" state="hidden" r:id="rId13"/>
    <sheet name="11.CP-VTTH" sheetId="15" state="hidden" r:id="rId14"/>
    <sheet name="13.VCDD" sheetId="23" state="hidden" r:id="rId15"/>
    <sheet name="14.CP-TK" sheetId="18" state="hidden" r:id="rId16"/>
    <sheet name="15.CP-KS" sheetId="19" state="hidden" r:id="rId17"/>
    <sheet name="16.CTKS" sheetId="20" state="hidden" r:id="rId18"/>
    <sheet name="17.TH-HOTLINE" sheetId="24" state="hidden" r:id="rId19"/>
    <sheet name="18.CT-HOTLINE" sheetId="25" state="hidden" r:id="rId20"/>
    <sheet name="19.VC-HL" sheetId="31" state="hidden" r:id="rId21"/>
    <sheet name="20. LAI VAY" sheetId="26" state="hidden" r:id="rId22"/>
    <sheet name="PP3P" sheetId="2" state="hidden" r:id="rId23"/>
    <sheet name="PP1P" sheetId="3" state="hidden" r:id="rId24"/>
    <sheet name="12.VTTH" sheetId="16" state="hidden" r:id="rId25"/>
    <sheet name="PPHT" sheetId="4" state="hidden" r:id="rId26"/>
    <sheet name="BANG KE MONG TRU" sheetId="35" r:id="rId27"/>
    <sheet name="Sheet2" sheetId="33" state="hidden" r:id="rId28"/>
    <sheet name="BANG KE MONG TRU THUC TE" sheetId="36" r:id="rId29"/>
    <sheet name="THUC TE LAM VIEC" sheetId="34" r:id="rId30"/>
    <sheet name="BKTL" sheetId="29" state="hidden" r:id="rId31"/>
    <sheet name="BKTL Tram" sheetId="30" state="hidden" r:id="rId32"/>
    <sheet name="VCTC" sheetId="22" state="hidden" r:id="rId33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6" hidden="1">'BANG KE MONG TRU'!$A$1:$O$197</definedName>
    <definedName name="_xlnm._FilterDatabase" localSheetId="22" hidden="1">PP3P!$AA$363:$AL$363</definedName>
    <definedName name="BK1P">PP1P!$B$4:$CC$76</definedName>
    <definedName name="BK3P">PP3P!$B$5:$FF$361</definedName>
    <definedName name="BKHT">PPHT!$B$5:$FQ$700</definedName>
    <definedName name="BKTL" localSheetId="30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30">BKTL!$C$2:$FG$507</definedName>
    <definedName name="_xlnm.Print_Area" localSheetId="31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30">BKTL!$6:$6</definedName>
    <definedName name="_xlnm.Print_Titles" localSheetId="31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_xlnm.Print_Titles" localSheetId="29">'THUC TE LAM VIEC'!$4:$4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02" i="36" l="1"/>
  <c r="H202" i="36"/>
  <c r="A185" i="36"/>
  <c r="A186" i="36" s="1"/>
  <c r="A187" i="36" s="1"/>
  <c r="A188" i="36" s="1"/>
  <c r="A189" i="36" s="1"/>
  <c r="A190" i="36" s="1"/>
  <c r="A191" i="36" s="1"/>
  <c r="A192" i="36" s="1"/>
  <c r="A193" i="36" s="1"/>
  <c r="A168" i="36"/>
  <c r="A169" i="36" s="1"/>
  <c r="A170" i="36" s="1"/>
  <c r="A171" i="36" s="1"/>
  <c r="A172" i="36" s="1"/>
  <c r="A173" i="36" s="1"/>
  <c r="A174" i="36" s="1"/>
  <c r="A175" i="36" s="1"/>
  <c r="A176" i="36" s="1"/>
  <c r="A177" i="36" s="1"/>
  <c r="A178" i="36" s="1"/>
  <c r="A179" i="36" s="1"/>
  <c r="A180" i="36" s="1"/>
  <c r="A164" i="36"/>
  <c r="A165" i="36" s="1"/>
  <c r="A159" i="36"/>
  <c r="A160" i="36" s="1"/>
  <c r="A161" i="36" s="1"/>
  <c r="A156" i="36"/>
  <c r="A129" i="36"/>
  <c r="A126" i="36"/>
  <c r="A121" i="36"/>
  <c r="A122" i="36" s="1"/>
  <c r="A123" i="36" s="1"/>
  <c r="I117" i="36"/>
  <c r="H117" i="36"/>
  <c r="G117" i="36"/>
  <c r="F117" i="36"/>
  <c r="E117" i="36"/>
  <c r="D117" i="36"/>
  <c r="C117" i="36"/>
  <c r="A116" i="36"/>
  <c r="A106" i="36"/>
  <c r="A107" i="36" s="1"/>
  <c r="A108" i="36" s="1"/>
  <c r="A109" i="36" s="1"/>
  <c r="A110" i="36" s="1"/>
  <c r="A111" i="36" s="1"/>
  <c r="A112" i="36" s="1"/>
  <c r="A113" i="36" s="1"/>
  <c r="A95" i="36"/>
  <c r="A96" i="36" s="1"/>
  <c r="A97" i="36" s="1"/>
  <c r="A98" i="36" s="1"/>
  <c r="A99" i="36" s="1"/>
  <c r="A100" i="36" s="1"/>
  <c r="A101" i="36" s="1"/>
  <c r="A86" i="36"/>
  <c r="A87" i="36" s="1"/>
  <c r="A88" i="36" s="1"/>
  <c r="A89" i="36" s="1"/>
  <c r="A90" i="36" s="1"/>
  <c r="A91" i="36" s="1"/>
  <c r="A83" i="36"/>
  <c r="A79" i="36"/>
  <c r="A80" i="36" s="1"/>
  <c r="A68" i="36"/>
  <c r="A69" i="36" s="1"/>
  <c r="A70" i="36" s="1"/>
  <c r="A71" i="36" s="1"/>
  <c r="A72" i="36" s="1"/>
  <c r="A73" i="36" s="1"/>
  <c r="A74" i="36" s="1"/>
  <c r="A75" i="36" s="1"/>
  <c r="A76" i="36" s="1"/>
  <c r="A52" i="36"/>
  <c r="A53" i="36" s="1"/>
  <c r="A54" i="36" s="1"/>
  <c r="A55" i="36" s="1"/>
  <c r="A56" i="36" s="1"/>
  <c r="A57" i="36" s="1"/>
  <c r="A58" i="36" s="1"/>
  <c r="A59" i="36" s="1"/>
  <c r="A60" i="36" s="1"/>
  <c r="A61" i="36" s="1"/>
  <c r="A62" i="36" s="1"/>
  <c r="A63" i="36" s="1"/>
  <c r="A64" i="36" s="1"/>
  <c r="A65" i="36" s="1"/>
  <c r="A38" i="36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35" i="36"/>
  <c r="A27" i="36"/>
  <c r="A28" i="36" s="1"/>
  <c r="A29" i="36" s="1"/>
  <c r="A30" i="36" s="1"/>
  <c r="A31" i="36" s="1"/>
  <c r="A32" i="36" s="1"/>
  <c r="A12" i="36"/>
  <c r="A13" i="36" s="1"/>
  <c r="A14" i="36" s="1"/>
  <c r="A15" i="36" s="1"/>
  <c r="A16" i="36" s="1"/>
  <c r="A17" i="36" s="1"/>
  <c r="A5" i="36"/>
  <c r="A6" i="36" s="1"/>
  <c r="A7" i="36" s="1"/>
  <c r="A8" i="36" s="1"/>
  <c r="A9" i="36" s="1"/>
  <c r="A18" i="36" l="1"/>
  <c r="A19" i="36" s="1"/>
  <c r="A20" i="36" s="1"/>
  <c r="A21" i="36" s="1"/>
  <c r="A22" i="36" s="1"/>
  <c r="A23" i="36" s="1"/>
  <c r="A24" i="36" s="1"/>
  <c r="A194" i="36"/>
  <c r="A195" i="36" s="1"/>
  <c r="A196" i="36" s="1"/>
  <c r="A197" i="36" s="1"/>
  <c r="A198" i="36" s="1"/>
  <c r="A199" i="36" s="1"/>
  <c r="A200" i="36" s="1"/>
  <c r="A201" i="36" s="1"/>
  <c r="A130" i="36"/>
  <c r="A131" i="36" s="1"/>
  <c r="A132" i="36" s="1"/>
  <c r="A133" i="36" s="1"/>
  <c r="A134" i="36" s="1"/>
  <c r="A135" i="36" s="1"/>
  <c r="A136" i="36" s="1"/>
  <c r="A137" i="36" s="1"/>
  <c r="A138" i="36" s="1"/>
  <c r="A139" i="36" s="1"/>
  <c r="A140" i="36" s="1"/>
  <c r="A141" i="36" s="1"/>
  <c r="A142" i="36" s="1"/>
  <c r="A143" i="36" s="1"/>
  <c r="A144" i="36" s="1"/>
  <c r="A145" i="36" s="1"/>
  <c r="A146" i="36" s="1"/>
  <c r="A147" i="36" s="1"/>
  <c r="A148" i="36" s="1"/>
  <c r="A149" i="36" s="1"/>
  <c r="A150" i="36" s="1"/>
  <c r="A151" i="36" s="1"/>
  <c r="A152" i="36" s="1"/>
  <c r="A153" i="36" s="1"/>
  <c r="I197" i="35"/>
  <c r="H197" i="35"/>
  <c r="E114" i="35" l="1"/>
  <c r="C114" i="35"/>
  <c r="I114" i="35"/>
  <c r="H114" i="35"/>
  <c r="G114" i="35"/>
  <c r="F114" i="35"/>
  <c r="D114" i="35"/>
  <c r="O4" i="35" l="1"/>
  <c r="A5" i="35"/>
  <c r="A6" i="35" s="1"/>
  <c r="A7" i="35" s="1"/>
  <c r="A8" i="35" s="1"/>
  <c r="A9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6" i="35" s="1"/>
  <c r="A27" i="35" s="1"/>
  <c r="A28" i="35" s="1"/>
  <c r="A29" i="35" s="1"/>
  <c r="A30" i="35" s="1"/>
  <c r="A31" i="35" s="1"/>
  <c r="A34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7" i="35" s="1"/>
  <c r="A68" i="35" s="1"/>
  <c r="A69" i="35" s="1"/>
  <c r="A70" i="35" s="1"/>
  <c r="A71" i="35" s="1"/>
  <c r="A72" i="35" s="1"/>
  <c r="A73" i="35" s="1"/>
  <c r="A74" i="35" s="1"/>
  <c r="A75" i="35" s="1"/>
  <c r="A78" i="35" s="1"/>
  <c r="A79" i="35" s="1"/>
  <c r="A82" i="35" s="1"/>
  <c r="A85" i="35" s="1"/>
  <c r="A86" i="35" s="1"/>
  <c r="A87" i="35" s="1"/>
  <c r="A88" i="35" s="1"/>
  <c r="A89" i="35" s="1"/>
  <c r="A90" i="35" s="1"/>
  <c r="A93" i="35" s="1"/>
  <c r="A94" i="35" s="1"/>
  <c r="A95" i="35" s="1"/>
  <c r="A96" i="35" s="1"/>
  <c r="A97" i="35" s="1"/>
  <c r="A98" i="35" s="1"/>
  <c r="A103" i="35" s="1"/>
  <c r="A104" i="35" s="1"/>
  <c r="A105" i="35" s="1"/>
  <c r="A106" i="35" s="1"/>
  <c r="A107" i="35" s="1"/>
  <c r="A108" i="35" s="1"/>
  <c r="A109" i="35" s="1"/>
  <c r="A110" i="35" s="1"/>
  <c r="A113" i="35" s="1"/>
  <c r="A118" i="35" s="1"/>
  <c r="A119" i="35" s="1"/>
  <c r="A120" i="35" s="1"/>
  <c r="A123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2" i="35" s="1"/>
  <c r="A155" i="35" s="1"/>
  <c r="A156" i="35" s="1"/>
  <c r="A157" i="35" s="1"/>
  <c r="A160" i="35" s="1"/>
  <c r="A161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D64" i="34" l="1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3" i="34"/>
  <c r="D42" i="34"/>
  <c r="D38" i="34"/>
  <c r="D36" i="34"/>
  <c r="D35" i="34"/>
  <c r="D34" i="34"/>
  <c r="D33" i="34"/>
  <c r="D31" i="34"/>
  <c r="D30" i="34"/>
  <c r="D29" i="34"/>
  <c r="D27" i="34"/>
  <c r="D26" i="34"/>
  <c r="D25" i="34"/>
  <c r="D24" i="34"/>
  <c r="D23" i="34"/>
  <c r="D21" i="34"/>
  <c r="D20" i="34"/>
  <c r="D19" i="34"/>
  <c r="D18" i="34"/>
  <c r="D17" i="34"/>
  <c r="D15" i="34"/>
  <c r="D14" i="34"/>
  <c r="D13" i="34"/>
  <c r="D12" i="34"/>
  <c r="D11" i="34"/>
  <c r="D10" i="34"/>
  <c r="D8" i="34"/>
  <c r="D7" i="34"/>
  <c r="E10" i="33" l="1"/>
  <c r="E9" i="33"/>
  <c r="E8" i="33"/>
  <c r="E7" i="33"/>
  <c r="E6" i="33"/>
  <c r="E5" i="33"/>
  <c r="E4" i="33"/>
  <c r="B5" i="33"/>
  <c r="B6" i="33" s="1"/>
  <c r="B7" i="33" s="1"/>
  <c r="B8" i="33" s="1"/>
  <c r="B9" i="33" s="1"/>
  <c r="B10" i="33" s="1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700" i="4" s="1"/>
  <c r="V108" i="4"/>
  <c r="V256" i="4"/>
  <c r="V329" i="4"/>
  <c r="V356" i="4"/>
  <c r="BT623" i="4" l="1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69" i="8"/>
  <c r="N11" i="30"/>
  <c r="H2053" i="8"/>
  <c r="H2070" i="8" s="1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s="1"/>
  <c r="H938" i="5" l="1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H2220" i="8"/>
  <c r="M2220" i="8" s="1"/>
  <c r="G2220" i="8"/>
  <c r="F2220" i="8"/>
  <c r="E2220" i="8"/>
  <c r="H2219" i="8"/>
  <c r="G2219" i="8"/>
  <c r="F2219" i="8"/>
  <c r="E2219" i="8"/>
  <c r="C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221" i="8" l="1"/>
  <c r="C2078" i="8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C2285" i="8" s="1"/>
  <c r="M2291" i="8"/>
  <c r="H2244" i="8"/>
  <c r="M2244" i="8" s="1"/>
  <c r="H2097" i="8"/>
  <c r="C2156" i="8"/>
  <c r="M2318" i="8"/>
  <c r="N2318" i="8"/>
  <c r="N2320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N1840" i="8" s="1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I1840" i="8"/>
  <c r="G1840" i="8"/>
  <c r="F1840" i="8"/>
  <c r="E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M1840" i="8" l="1"/>
  <c r="C1840" i="8"/>
  <c r="N1856" i="8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C1862" i="8"/>
  <c r="N1861" i="8"/>
  <c r="M1861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M1862" i="8" l="1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R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O261" i="5"/>
  <c r="N276" i="5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P704" i="4"/>
  <c r="P705" i="4" s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E704" i="4" l="1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702" i="4" s="1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E702" i="4" l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H106" i="6" s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G1645" i="8"/>
  <c r="F1645" i="8"/>
  <c r="E1645" i="8"/>
  <c r="C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C2566" i="8" s="1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C1339" i="8" s="1"/>
  <c r="G1339" i="8"/>
  <c r="F1339" i="8"/>
  <c r="E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F6" i="24" s="1"/>
  <c r="S40" i="8"/>
  <c r="T40" i="8" s="1"/>
  <c r="F12" i="24" l="1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95" i="5" l="1"/>
  <c r="O164" i="5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3" i="13"/>
  <c r="L143" i="13" s="1"/>
  <c r="I131" i="13"/>
  <c r="L131" i="13" s="1"/>
  <c r="I120" i="13"/>
  <c r="L120" i="13" s="1"/>
  <c r="I110" i="13"/>
  <c r="L110" i="13" s="1"/>
  <c r="I67" i="13"/>
  <c r="L67" i="13" s="1"/>
  <c r="I65" i="13"/>
  <c r="L65" i="13" s="1"/>
  <c r="I43" i="13"/>
  <c r="L43" i="13" s="1"/>
  <c r="I33" i="13"/>
  <c r="L33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98" i="13" l="1"/>
  <c r="L98" i="13" s="1"/>
  <c r="I154" i="13"/>
  <c r="L154" i="13" s="1"/>
  <c r="I40" i="13"/>
  <c r="L40" i="13" s="1"/>
  <c r="I100" i="13"/>
  <c r="L100" i="13" s="1"/>
  <c r="I264" i="13"/>
  <c r="L264" i="13" s="1"/>
  <c r="I95" i="13"/>
  <c r="L95" i="13" s="1"/>
  <c r="I109" i="13"/>
  <c r="L109" i="13" s="1"/>
  <c r="I144" i="13"/>
  <c r="L144" i="13" s="1"/>
  <c r="I128" i="13"/>
  <c r="L128" i="13" s="1"/>
  <c r="I44" i="13"/>
  <c r="L44" i="13" s="1"/>
  <c r="I99" i="13"/>
  <c r="L99" i="13" s="1"/>
  <c r="I140" i="13"/>
  <c r="L140" i="13" s="1"/>
  <c r="I73" i="13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G207" i="13"/>
  <c r="J207" i="13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187" i="13" l="1"/>
  <c r="G235" i="14" s="1"/>
  <c r="G234" i="14" s="1"/>
  <c r="J223" i="13"/>
  <c r="G277" i="14" s="1"/>
  <c r="G276" i="14" s="1"/>
  <c r="J199" i="13"/>
  <c r="G249" i="14" s="1"/>
  <c r="G248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K2192" i="8" l="1"/>
  <c r="O2192" i="8" s="1"/>
  <c r="L2317" i="8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R123" i="5" l="1"/>
  <c r="C118" i="1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J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G700" i="4" s="1"/>
  <c r="I638" i="4"/>
  <c r="J638" i="4"/>
  <c r="H638" i="4"/>
  <c r="H700" i="4" s="1"/>
  <c r="G872" i="5" s="1"/>
  <c r="K638" i="4"/>
  <c r="K700" i="4" s="1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T76" i="3" s="1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CB700" i="4" l="1"/>
  <c r="BC700" i="4"/>
  <c r="G911" i="5" s="1"/>
  <c r="F268" i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V759" i="5" s="1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I16" i="15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I145" i="15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K1144" i="8" s="1"/>
  <c r="O1144" i="8" s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 s="1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16" i="15" l="1"/>
  <c r="O16" i="15" s="1"/>
  <c r="M9" i="15"/>
  <c r="M12" i="15"/>
  <c r="M32" i="15"/>
  <c r="O32" i="15" s="1"/>
  <c r="K949" i="5"/>
  <c r="M145" i="15"/>
  <c r="O145" i="15" s="1"/>
  <c r="M156" i="15"/>
  <c r="O156" i="15" s="1"/>
  <c r="M146" i="15"/>
  <c r="O146" i="15" s="1"/>
  <c r="M157" i="15"/>
  <c r="O157" i="15" s="1"/>
  <c r="M324" i="15"/>
  <c r="O324" i="15" s="1"/>
  <c r="M332" i="15"/>
  <c r="O332" i="15" s="1"/>
  <c r="J232" i="5"/>
  <c r="P232" i="5" s="1"/>
  <c r="J208" i="5"/>
  <c r="M61" i="15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O585" i="8" s="1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N212" i="15" l="1"/>
  <c r="G169" i="9" s="1"/>
  <c r="O213" i="15"/>
  <c r="K27" i="13"/>
  <c r="P873" i="5"/>
  <c r="Q877" i="5"/>
  <c r="N873" i="5"/>
  <c r="Q873" i="5"/>
  <c r="R873" i="5"/>
  <c r="S873" i="5"/>
  <c r="O873" i="5"/>
  <c r="O340" i="15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AI7" i="5" l="1"/>
  <c r="AI252" i="5"/>
  <c r="Y252" i="5"/>
  <c r="AK257" i="5"/>
  <c r="AA257" i="5"/>
  <c r="AG266" i="5"/>
  <c r="W266" i="5"/>
  <c r="AG254" i="5"/>
  <c r="W254" i="5"/>
  <c r="AG265" i="5"/>
  <c r="W265" i="5"/>
  <c r="AH265" i="5"/>
  <c r="X265" i="5"/>
  <c r="AG264" i="5"/>
  <c r="W264" i="5"/>
  <c r="J219" i="11"/>
  <c r="I219" i="11"/>
  <c r="E7" i="32"/>
  <c r="D7" i="32"/>
  <c r="G8" i="12"/>
  <c r="J202" i="11"/>
  <c r="I202" i="11"/>
  <c r="H202" i="11"/>
  <c r="AK266" i="5"/>
  <c r="AA266" i="5"/>
  <c r="E192" i="11"/>
  <c r="AK264" i="5"/>
  <c r="AA264" i="5"/>
  <c r="J215" i="11"/>
  <c r="I215" i="11"/>
  <c r="AL265" i="5"/>
  <c r="AB265" i="5"/>
  <c r="AF265" i="5"/>
  <c r="V265" i="5"/>
  <c r="AK253" i="5"/>
  <c r="AA253" i="5"/>
  <c r="J220" i="11"/>
  <c r="I220" i="11"/>
  <c r="AH7" i="5"/>
  <c r="AH252" i="5"/>
  <c r="X252" i="5"/>
  <c r="AI266" i="5"/>
  <c r="Y266" i="5"/>
  <c r="AH257" i="5"/>
  <c r="X257" i="5"/>
  <c r="J207" i="11"/>
  <c r="I207" i="11"/>
  <c r="H207" i="11"/>
  <c r="AK265" i="5"/>
  <c r="AA265" i="5"/>
  <c r="AL257" i="5"/>
  <c r="AB257" i="5"/>
  <c r="AF257" i="5"/>
  <c r="V257" i="5"/>
  <c r="E199" i="11"/>
  <c r="C199" i="11"/>
  <c r="AJ258" i="5"/>
  <c r="Z258" i="5"/>
  <c r="AE7" i="5"/>
  <c r="AE252" i="5"/>
  <c r="U252" i="5"/>
  <c r="AE253" i="5"/>
  <c r="U253" i="5"/>
  <c r="E6" i="32"/>
  <c r="D6" i="32"/>
  <c r="F8" i="12"/>
  <c r="AG258" i="5"/>
  <c r="W258" i="5"/>
  <c r="F215" i="11"/>
  <c r="H215" i="11"/>
  <c r="H226" i="11"/>
  <c r="J224" i="11"/>
  <c r="J226" i="11"/>
  <c r="AE266" i="5"/>
  <c r="U266" i="5"/>
  <c r="C197" i="11"/>
  <c r="J206" i="11"/>
  <c r="I206" i="11"/>
  <c r="H206" i="11"/>
  <c r="I217" i="11"/>
  <c r="J217" i="11"/>
  <c r="J216" i="11"/>
  <c r="J213" i="11"/>
  <c r="J212" i="11"/>
  <c r="J211" i="11"/>
  <c r="F197" i="11"/>
  <c r="H197" i="11"/>
  <c r="I197" i="11"/>
  <c r="J197" i="11"/>
  <c r="AE264" i="5"/>
  <c r="U264" i="5"/>
  <c r="AE254" i="5"/>
  <c r="U254" i="5"/>
  <c r="AI254" i="5"/>
  <c r="Y254" i="5"/>
  <c r="F199" i="11"/>
  <c r="H199" i="11"/>
  <c r="I199" i="11"/>
  <c r="J199" i="11"/>
  <c r="H210" i="11"/>
  <c r="H213" i="11"/>
  <c r="AJ256" i="5"/>
  <c r="Z256" i="5"/>
  <c r="J218" i="11"/>
  <c r="I218" i="11"/>
  <c r="J198" i="11"/>
  <c r="I198" i="11"/>
  <c r="H198" i="11"/>
  <c r="AJ7" i="5"/>
  <c r="AJ252" i="5"/>
  <c r="Z252" i="5"/>
  <c r="C196" i="11"/>
  <c r="C207" i="11"/>
  <c r="C208" i="11"/>
  <c r="C209" i="11"/>
  <c r="AF266" i="5"/>
  <c r="V266" i="5"/>
  <c r="E201" i="11"/>
  <c r="C201" i="11"/>
  <c r="AH258" i="5"/>
  <c r="X258" i="5"/>
  <c r="AG253" i="5"/>
  <c r="W253" i="5"/>
  <c r="AJ264" i="5"/>
  <c r="Z264" i="5"/>
  <c r="AE258" i="5"/>
  <c r="U258" i="5"/>
  <c r="E197" i="11"/>
  <c r="K196" i="11"/>
  <c r="AK7" i="5"/>
  <c r="AK252" i="5"/>
  <c r="AA252" i="5"/>
  <c r="F17" i="26"/>
  <c r="F226" i="11"/>
  <c r="I226" i="11"/>
  <c r="D13" i="26"/>
  <c r="AL258" i="5"/>
  <c r="AB258" i="5"/>
  <c r="AF254" i="5"/>
  <c r="V254" i="5"/>
  <c r="E3" i="32"/>
  <c r="AJ253" i="5"/>
  <c r="Z253" i="5"/>
  <c r="J227" i="11"/>
  <c r="AE265" i="5"/>
  <c r="U265" i="5"/>
  <c r="AH253" i="5"/>
  <c r="X253" i="5"/>
  <c r="W252" i="5"/>
  <c r="AG252" i="5"/>
  <c r="AG7" i="5"/>
  <c r="AH264" i="5"/>
  <c r="X264" i="5"/>
  <c r="AF264" i="5"/>
  <c r="V264" i="5"/>
  <c r="F201" i="11"/>
  <c r="H201" i="11"/>
  <c r="I201" i="11"/>
  <c r="J201" i="11"/>
  <c r="F196" i="11"/>
  <c r="H196" i="11"/>
  <c r="I196" i="11"/>
  <c r="J196" i="11"/>
  <c r="AK256" i="5"/>
  <c r="AA256" i="5"/>
  <c r="I7" i="12"/>
  <c r="J16" i="11"/>
  <c r="I16" i="11"/>
  <c r="AJ265" i="5"/>
  <c r="Z265" i="5"/>
  <c r="I213" i="11"/>
  <c r="I210" i="11"/>
  <c r="J210" i="11"/>
  <c r="B11" i="18"/>
  <c r="J7" i="11"/>
  <c r="H193" i="11"/>
  <c r="AH254" i="5"/>
  <c r="X254" i="5"/>
  <c r="AL256" i="5"/>
  <c r="AB256" i="5"/>
  <c r="H204" i="11"/>
  <c r="I204" i="11"/>
  <c r="J204" i="11"/>
  <c r="F16" i="11"/>
  <c r="H16" i="11"/>
  <c r="AL254" i="5"/>
  <c r="AB254" i="5"/>
  <c r="I8" i="12"/>
  <c r="D4" i="26"/>
  <c r="AG256" i="5"/>
  <c r="W256" i="5"/>
  <c r="F213" i="11"/>
  <c r="F210" i="11"/>
  <c r="AI258" i="5"/>
  <c r="Y258" i="5"/>
  <c r="C202" i="11"/>
  <c r="F202" i="11"/>
  <c r="E202" i="11"/>
  <c r="C217" i="11"/>
  <c r="F217" i="11"/>
  <c r="H217" i="11"/>
  <c r="C7" i="12"/>
  <c r="C8" i="12"/>
  <c r="D3" i="32"/>
  <c r="D9" i="32"/>
  <c r="E9" i="32"/>
  <c r="J15" i="11"/>
  <c r="AI264" i="5"/>
  <c r="Y264" i="5"/>
  <c r="H203" i="11"/>
  <c r="I203" i="11"/>
  <c r="J203" i="11"/>
  <c r="AG257" i="5"/>
  <c r="W257" i="5"/>
  <c r="J200" i="11"/>
  <c r="I200" i="11"/>
  <c r="H200" i="11"/>
  <c r="AL266" i="5"/>
  <c r="AB266" i="5"/>
  <c r="P220" i="11"/>
  <c r="E217" i="11"/>
  <c r="AL253" i="5"/>
  <c r="AB253" i="5"/>
  <c r="E5" i="32"/>
  <c r="D5" i="32"/>
  <c r="E8" i="12"/>
  <c r="C205" i="11"/>
  <c r="AI257" i="5"/>
  <c r="Y257" i="5"/>
  <c r="AF256" i="5"/>
  <c r="V256" i="5"/>
  <c r="I193" i="11"/>
  <c r="J193" i="11"/>
  <c r="AJ266" i="5"/>
  <c r="Z266" i="5"/>
  <c r="F205" i="11"/>
  <c r="H205" i="11"/>
  <c r="I205" i="11"/>
  <c r="J205" i="11"/>
  <c r="J12" i="17"/>
  <c r="I12" i="17"/>
  <c r="F15" i="17"/>
  <c r="F14" i="17"/>
  <c r="AJ255" i="5"/>
  <c r="H15" i="11"/>
  <c r="H14" i="11"/>
  <c r="H7" i="11"/>
  <c r="H6" i="11"/>
  <c r="E8" i="32"/>
  <c r="I227" i="11"/>
  <c r="H8" i="12"/>
  <c r="D8" i="32"/>
  <c r="F206" i="11"/>
  <c r="C206" i="11"/>
  <c r="AF255" i="5"/>
  <c r="AK258" i="5"/>
  <c r="AA258" i="5"/>
  <c r="AE255" i="5"/>
  <c r="U257" i="5"/>
  <c r="AE257" i="5"/>
  <c r="AI255" i="5"/>
  <c r="AH256" i="5"/>
  <c r="X256" i="5"/>
  <c r="E218" i="11"/>
  <c r="AL255" i="5"/>
  <c r="G14" i="23"/>
  <c r="G16" i="23"/>
  <c r="G15" i="23"/>
  <c r="G19" i="23"/>
  <c r="G11" i="23"/>
  <c r="G13" i="23"/>
  <c r="G18" i="23"/>
  <c r="G10" i="23"/>
  <c r="G12" i="23"/>
  <c r="G9" i="23"/>
  <c r="G17" i="23"/>
  <c r="J6" i="11"/>
  <c r="C16" i="11"/>
  <c r="C15" i="11"/>
  <c r="J195" i="11"/>
  <c r="H192" i="11"/>
  <c r="AB264" i="5"/>
  <c r="AL264" i="5"/>
  <c r="B8" i="18"/>
  <c r="B10" i="18"/>
  <c r="B7" i="18"/>
  <c r="D19" i="23"/>
  <c r="E15" i="23"/>
  <c r="D15" i="23"/>
  <c r="D13" i="23"/>
  <c r="E19" i="23"/>
  <c r="G26" i="23"/>
  <c r="G22" i="23"/>
  <c r="G30" i="23"/>
  <c r="G24" i="23"/>
  <c r="G29" i="23"/>
  <c r="G21" i="23"/>
  <c r="G28" i="23"/>
  <c r="G25" i="23"/>
  <c r="G27" i="23"/>
  <c r="E24" i="23"/>
  <c r="E20" i="23"/>
  <c r="G20" i="23"/>
  <c r="G23" i="23"/>
  <c r="D24" i="23"/>
  <c r="D30" i="23"/>
  <c r="D26" i="23"/>
  <c r="E30" i="23"/>
  <c r="AB255" i="5"/>
  <c r="AB252" i="5"/>
  <c r="AL252" i="5"/>
  <c r="AL7" i="5"/>
  <c r="E26" i="23"/>
  <c r="D19" i="26"/>
  <c r="C218" i="11"/>
  <c r="I7" i="11"/>
  <c r="I6" i="11"/>
  <c r="P218" i="11"/>
  <c r="P221" i="11"/>
  <c r="F218" i="11"/>
  <c r="H218" i="11"/>
  <c r="E198" i="11"/>
  <c r="F198" i="11"/>
  <c r="C198" i="11"/>
  <c r="F193" i="11"/>
  <c r="C195" i="11"/>
  <c r="H195" i="11"/>
  <c r="I195" i="11"/>
  <c r="D12" i="26"/>
  <c r="F16" i="26"/>
  <c r="D6" i="26"/>
  <c r="D9" i="26"/>
  <c r="D5" i="26"/>
  <c r="F220" i="11"/>
  <c r="C220" i="11"/>
  <c r="AK255" i="5"/>
  <c r="Z254" i="5"/>
  <c r="AJ254" i="5"/>
  <c r="V253" i="5"/>
  <c r="AF253" i="5"/>
  <c r="Y256" i="5"/>
  <c r="AI256" i="5"/>
  <c r="C203" i="11"/>
  <c r="F207" i="11"/>
  <c r="F203" i="11"/>
  <c r="E203" i="11"/>
  <c r="F204" i="11"/>
  <c r="C204" i="11"/>
  <c r="Z255" i="5"/>
  <c r="Z257" i="5"/>
  <c r="AJ257" i="5"/>
  <c r="C200" i="11"/>
  <c r="I7" i="18"/>
  <c r="H7" i="18"/>
  <c r="Q7" i="18"/>
  <c r="Q9" i="18"/>
  <c r="D8" i="18"/>
  <c r="D6" i="18"/>
  <c r="F195" i="11"/>
  <c r="F200" i="11"/>
  <c r="E200" i="11"/>
  <c r="Y265" i="5"/>
  <c r="AI265" i="5"/>
  <c r="K12" i="11"/>
  <c r="I15" i="11"/>
  <c r="I14" i="11"/>
  <c r="J14" i="11"/>
  <c r="V258" i="5"/>
  <c r="AF258" i="5"/>
  <c r="Q192" i="11"/>
  <c r="Q194" i="11"/>
  <c r="F192" i="11"/>
  <c r="I192" i="11"/>
  <c r="J192" i="11"/>
  <c r="AH255" i="5"/>
  <c r="X255" i="5"/>
  <c r="X266" i="5"/>
  <c r="AH266" i="5"/>
  <c r="U255" i="5"/>
  <c r="U256" i="5"/>
  <c r="AE256" i="5"/>
  <c r="W255" i="5"/>
  <c r="AG255" i="5"/>
  <c r="AA255" i="5"/>
  <c r="AA254" i="5"/>
  <c r="AK254" i="5"/>
  <c r="Y255" i="5"/>
  <c r="Y253" i="5"/>
  <c r="AI253" i="5"/>
  <c r="C219" i="11"/>
  <c r="V255" i="5"/>
  <c r="V252" i="5"/>
  <c r="AF252" i="5"/>
  <c r="AF7" i="5"/>
  <c r="E13" i="23"/>
  <c r="E9" i="23"/>
  <c r="F15" i="11"/>
  <c r="F14" i="11"/>
  <c r="F7" i="11"/>
  <c r="F6" i="11"/>
  <c r="F219" i="11"/>
  <c r="H219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<sst xmlns="http://schemas.openxmlformats.org/spreadsheetml/2006/main" count="23121" uniqueCount="4189">
  <si>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</si>
  <si>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</si>
  <si>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</si>
  <si>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</si>
  <si>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</si>
  <si>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</si>
  <si>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</si>
  <si>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</si>
  <si>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</si>
  <si>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</si>
  <si>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</si>
  <si>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</si>
  <si>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</si>
  <si>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</si>
  <si>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</si>
  <si>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</si>
  <si>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</si>
  <si>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</si>
  <si>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</si>
  <si>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</si>
  <si>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</si>
  <si>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</si>
  <si>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</si>
  <si>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</si>
  <si>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</si>
  <si>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</si>
  <si>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</si>
  <si>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</si>
  <si>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</si>
  <si>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</si>
  <si>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</si>
  <si>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</si>
  <si>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</si>
  <si>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</si>
  <si>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</si>
  <si>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</si>
  <si>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</si>
  <si>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</si>
  <si>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</si>
  <si>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</si>
  <si>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</si>
  <si>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</si>
  <si>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</si>
  <si>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</si>
  <si>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</si>
  <si>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</si>
  <si>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</si>
  <si>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</si>
  <si>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</si>
  <si>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</si>
  <si>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</si>
  <si>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</si>
  <si>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</si>
  <si>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</si>
  <si>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</si>
  <si>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</si>
  <si>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</si>
  <si>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</si>
  <si>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</si>
  <si>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</si>
  <si>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</si>
  <si>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</si>
  <si>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</si>
  <si>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</si>
  <si>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</si>
  <si>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</si>
  <si>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</si>
  <si>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</si>
  <si>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</si>
  <si>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</si>
  <si>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</si>
  <si>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</si>
  <si>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</si>
  <si>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</si>
  <si>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</si>
  <si>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</si>
  <si>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</si>
  <si>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</si>
  <si>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</si>
  <si>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</si>
  <si>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</si>
  <si>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</si>
  <si>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</si>
  <si>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</si>
  <si>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</si>
  <si>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</si>
  <si>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</si>
  <si>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</si>
  <si>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</si>
  <si>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</si>
  <si>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</si>
  <si>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</si>
  <si>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</si>
  <si>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</si>
  <si>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</si>
  <si>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</si>
  <si>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</si>
  <si>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</si>
  <si>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</si>
  <si>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</si>
  <si>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</si>
  <si>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</si>
  <si>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</si>
  <si>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</si>
  <si>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</si>
  <si>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</si>
  <si>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</si>
  <si>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</si>
  <si>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</si>
  <si>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</si>
  <si>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</si>
  <si>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</si>
  <si>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</si>
  <si>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</si>
  <si>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</si>
  <si>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</si>
  <si>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</si>
  <si>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</si>
  <si>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</si>
  <si>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</si>
  <si>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</si>
  <si>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</si>
  <si>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</si>
  <si>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</si>
  <si>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</si>
  <si>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</si>
  <si>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</si>
  <si>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</si>
  <si>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</si>
  <si>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</si>
  <si>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</si>
  <si>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</si>
  <si>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</si>
  <si>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</si>
  <si>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</si>
  <si>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</si>
  <si>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</si>
  <si>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</si>
  <si>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</si>
  <si>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</si>
  <si>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</si>
  <si>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</si>
  <si>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</si>
  <si>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</si>
  <si>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</si>
  <si>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</si>
  <si>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</si>
  <si>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</si>
  <si>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</si>
  <si>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</si>
  <si>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</si>
  <si>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</si>
  <si>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</si>
  <si>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</si>
  <si>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</si>
  <si>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</si>
  <si>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</si>
  <si>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</si>
  <si>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</si>
  <si>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</si>
  <si>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</si>
  <si>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</si>
  <si>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</si>
  <si>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</si>
  <si>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</si>
  <si>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</si>
  <si>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</si>
  <si>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</si>
  <si>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</si>
  <si>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</si>
  <si>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</si>
  <si>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</si>
  <si>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</si>
  <si>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</si>
  <si>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</si>
  <si>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</si>
  <si>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</si>
  <si>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</si>
  <si>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</si>
  <si>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</si>
  <si>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</si>
  <si>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</si>
  <si>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</si>
  <si>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</si>
  <si>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</si>
  <si>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</si>
  <si>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</si>
  <si>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</si>
  <si>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</si>
  <si>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</si>
  <si>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</si>
  <si>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</si>
  <si>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</si>
  <si>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</si>
  <si>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</si>
  <si>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</si>
  <si>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</si>
  <si>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</si>
  <si>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</si>
  <si>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</si>
  <si>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</si>
  <si>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</si>
  <si>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</si>
  <si>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</si>
  <si>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</si>
  <si>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</si>
  <si>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</si>
  <si>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</si>
  <si>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</si>
  <si>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</si>
  <si>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</si>
  <si>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</si>
  <si>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</si>
  <si>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</si>
  <si>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</si>
  <si>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</si>
  <si>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</si>
  <si>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</si>
  <si>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</si>
  <si>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</si>
  <si>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</si>
  <si>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</si>
  <si>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</si>
  <si>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</si>
  <si>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</si>
  <si>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</si>
  <si>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</si>
  <si>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</si>
  <si>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</si>
  <si>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</si>
  <si>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</si>
  <si>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</si>
  <si>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</si>
  <si>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</si>
  <si>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</si>
  <si>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</si>
  <si>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</si>
  <si>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</si>
  <si>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</si>
  <si>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</si>
  <si>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</si>
  <si>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</si>
  <si>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</si>
  <si>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</si>
  <si>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</si>
  <si>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</si>
  <si>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</si>
  <si>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</si>
  <si>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</si>
  <si>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</si>
  <si>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</si>
  <si>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</si>
  <si>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</si>
  <si>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</si>
  <si>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</si>
  <si>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</si>
  <si>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</si>
  <si>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</si>
  <si>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</si>
  <si>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</si>
  <si>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</si>
  <si>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</si>
  <si>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</si>
  <si>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</si>
  <si>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</si>
  <si>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</si>
  <si>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</si>
  <si>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</si>
  <si>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</si>
  <si>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</si>
  <si>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</si>
  <si>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</si>
  <si>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</si>
  <si>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</si>
  <si>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</si>
  <si>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</si>
  <si>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</si>
  <si>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</si>
  <si>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</si>
  <si>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</si>
  <si>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</si>
  <si>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</si>
  <si>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</si>
  <si>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</si>
  <si>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</si>
  <si>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</si>
  <si>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</si>
  <si>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</si>
  <si>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</si>
  <si>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</si>
  <si>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</si>
  <si>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</si>
  <si>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</si>
  <si>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</si>
  <si>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</si>
  <si>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</si>
  <si>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</si>
  <si>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</si>
  <si>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</si>
  <si>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</si>
  <si>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</si>
  <si>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</si>
  <si>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</si>
  <si>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</si>
  <si>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</si>
  <si>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</si>
  <si>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</si>
  <si>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</si>
  <si>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</si>
  <si>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</si>
  <si>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</si>
  <si>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</si>
  <si>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</si>
  <si>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</si>
  <si>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</si>
  <si>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</si>
  <si>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</si>
  <si>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</si>
  <si>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</si>
  <si>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</si>
  <si>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</si>
  <si>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</si>
  <si>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</si>
  <si>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</si>
  <si>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</si>
  <si>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</si>
  <si>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</si>
  <si>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</si>
  <si>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</si>
  <si>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</si>
  <si>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</si>
  <si>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</si>
  <si>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</si>
  <si>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</si>
  <si>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</si>
  <si>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</si>
  <si>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</si>
  <si>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</si>
  <si>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</si>
  <si>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</si>
  <si>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</si>
  <si>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</si>
  <si>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</si>
  <si>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</si>
  <si>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</si>
  <si>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</si>
  <si>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</si>
  <si>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</si>
  <si>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</si>
  <si>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</si>
  <si>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</si>
  <si>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</si>
  <si>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</si>
  <si>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</si>
  <si>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</si>
  <si>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</si>
  <si>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</si>
  <si>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</si>
  <si>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</si>
  <si>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</si>
  <si>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</si>
  <si>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</si>
  <si>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</si>
  <si>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</si>
  <si>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</si>
  <si>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</si>
  <si>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</si>
  <si>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</si>
  <si>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</si>
  <si>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</si>
  <si>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</si>
  <si>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</si>
  <si>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</si>
  <si>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</si>
  <si>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</si>
  <si>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</si>
  <si>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</si>
  <si>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</si>
  <si>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</si>
  <si>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</si>
  <si>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</si>
  <si>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</si>
  <si>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</si>
  <si>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</si>
  <si>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</si>
  <si>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</si>
  <si>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</si>
  <si>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</si>
  <si>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</si>
  <si>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</si>
  <si>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</si>
  <si>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</si>
  <si>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</si>
  <si>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</si>
  <si>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</si>
  <si>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</si>
  <si>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</si>
  <si>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</si>
  <si>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</si>
  <si>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</si>
  <si>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</si>
  <si>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</si>
  <si>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</si>
  <si>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</si>
  <si>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</si>
  <si>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</si>
  <si>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</si>
  <si>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</si>
  <si>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</si>
  <si>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</si>
  <si>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</si>
  <si>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</si>
  <si>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</si>
  <si>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</si>
  <si>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</si>
  <si>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</si>
  <si>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</si>
  <si>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</si>
  <si>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</si>
  <si>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</si>
  <si>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</si>
  <si>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</si>
  <si>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</si>
  <si>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</si>
  <si>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</si>
  <si>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</si>
  <si>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</si>
  <si>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</si>
  <si>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</si>
  <si>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</si>
  <si>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</si>
  <si>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</si>
  <si>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</si>
  <si>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</si>
  <si>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</si>
  <si>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</si>
  <si>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</si>
  <si>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</si>
  <si>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</si>
  <si>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</si>
  <si>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</si>
  <si>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</si>
  <si>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</si>
  <si>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</si>
  <si>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</si>
  <si>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</si>
  <si>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</si>
  <si>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</si>
  <si>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</si>
  <si>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</si>
  <si>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</si>
  <si>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</si>
  <si>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</si>
  <si>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</si>
  <si>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</si>
  <si>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</si>
  <si>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</si>
  <si>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</si>
  <si>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</si>
  <si>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</si>
  <si>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</si>
  <si>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</si>
  <si>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</si>
  <si>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</si>
  <si>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</si>
  <si>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</si>
  <si>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</si>
  <si>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</si>
  <si>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</si>
  <si>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</si>
  <si>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</si>
  <si>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</si>
  <si>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</si>
  <si>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</si>
  <si>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</si>
  <si>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</si>
  <si>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</si>
  <si>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</si>
  <si>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</si>
  <si>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</si>
  <si>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</si>
  <si>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</si>
  <si>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</si>
  <si>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</si>
  <si>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</si>
  <si>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</si>
  <si>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</si>
  <si>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</si>
  <si>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</si>
  <si>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</si>
  <si>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</si>
  <si>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</si>
  <si>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</si>
  <si>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</si>
  <si>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</si>
  <si>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</si>
  <si>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</si>
  <si>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</si>
  <si>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</si>
  <si>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</si>
  <si>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</si>
  <si>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</si>
  <si>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</si>
  <si>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</si>
  <si>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</si>
  <si>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</si>
  <si>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</si>
  <si>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</si>
  <si>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</si>
  <si>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</si>
  <si>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</si>
  <si>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</si>
  <si>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</si>
  <si>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</si>
  <si>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</si>
  <si>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</si>
  <si>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</si>
  <si>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</si>
  <si>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</si>
  <si>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</si>
  <si>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</si>
  <si>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</si>
  <si>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</si>
  <si>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</si>
  <si>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</si>
  <si>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</si>
  <si>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</si>
  <si>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</si>
  <si>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</si>
  <si>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</si>
  <si>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</si>
  <si>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</si>
  <si>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</si>
  <si>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</si>
  <si>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</si>
  <si>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</si>
  <si>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</si>
  <si>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</si>
  <si>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</si>
  <si>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</si>
  <si>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</si>
  <si>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</si>
  <si>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</si>
  <si>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</si>
  <si>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</si>
  <si>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</si>
  <si>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</si>
  <si>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</si>
  <si>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</si>
  <si>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</si>
  <si>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</si>
  <si>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</si>
  <si>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</si>
  <si>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</si>
  <si>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</si>
  <si>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</si>
  <si>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</si>
  <si>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</si>
  <si>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</si>
  <si>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</si>
  <si>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</si>
  <si>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</si>
  <si>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</si>
  <si>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</si>
  <si>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</si>
  <si>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</si>
  <si>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</si>
  <si>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</si>
  <si>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</si>
  <si>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</si>
  <si>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</si>
  <si>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</si>
  <si>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</si>
  <si>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</si>
  <si>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</si>
  <si>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</si>
  <si>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</si>
  <si>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</si>
  <si>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</si>
  <si>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</si>
  <si>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</si>
  <si>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</si>
  <si>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</si>
  <si>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</si>
  <si>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</si>
  <si>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</si>
  <si>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</si>
  <si>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</si>
  <si>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</si>
  <si>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</si>
  <si>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</si>
  <si>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</si>
  <si>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</si>
  <si>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</si>
  <si>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</si>
  <si>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</si>
  <si>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</si>
  <si>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</si>
  <si>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</si>
  <si>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</si>
  <si>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</si>
  <si>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</si>
  <si>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</si>
  <si>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</si>
  <si>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</si>
  <si>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</si>
  <si>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</si>
  <si>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</si>
  <si>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</si>
  <si>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</si>
  <si>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</si>
  <si>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</si>
  <si>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</si>
  <si>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</si>
  <si>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</si>
  <si>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</si>
  <si>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</si>
  <si>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</si>
  <si>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</si>
  <si>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</si>
  <si>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</si>
  <si>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</si>
  <si>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</si>
  <si>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</si>
  <si>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</si>
  <si>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</si>
  <si>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</si>
  <si>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</si>
  <si>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</si>
  <si>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</si>
  <si>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</si>
  <si>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</si>
  <si>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</si>
  <si>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</si>
  <si>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</si>
  <si>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</si>
  <si>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</si>
  <si>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</si>
  <si>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</si>
  <si>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</si>
  <si>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</si>
  <si>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</si>
  <si>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</si>
  <si>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</si>
  <si>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</si>
  <si>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</si>
  <si>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</si>
  <si>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</si>
  <si>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</si>
  <si>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</si>
  <si>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</si>
  <si>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</si>
  <si>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</si>
  <si>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</si>
  <si>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</si>
  <si>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</si>
  <si>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</si>
  <si>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</si>
  <si>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</si>
  <si>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</si>
  <si>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</si>
  <si>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</si>
  <si>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</si>
  <si>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</si>
  <si>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</si>
  <si>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</si>
  <si>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</si>
  <si>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</si>
  <si>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</si>
  <si>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</si>
  <si>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</si>
  <si>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</si>
  <si>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</si>
  <si>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</si>
  <si>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</si>
  <si>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</si>
  <si>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</si>
  <si>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</si>
  <si>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</si>
  <si>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</si>
  <si>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</si>
  <si>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</si>
  <si>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</si>
  <si>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</si>
  <si>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</si>
  <si>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</si>
  <si>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</si>
  <si>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</si>
  <si>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</si>
  <si>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</si>
  <si>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</si>
  <si>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</si>
  <si>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</si>
  <si>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</si>
  <si>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</si>
  <si>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</si>
  <si>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</si>
  <si>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</si>
  <si>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</si>
  <si>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</si>
  <si>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</si>
  <si>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</si>
  <si>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</si>
  <si>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</si>
  <si>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</si>
  <si>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</si>
  <si>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</si>
  <si>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</si>
  <si>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</si>
  <si>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</si>
  <si>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</si>
  <si>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</si>
  <si>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</si>
  <si>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</si>
  <si>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</si>
  <si>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</si>
  <si>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</si>
  <si>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</si>
  <si>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</si>
  <si>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</si>
  <si>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</si>
  <si>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</si>
  <si>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</si>
  <si>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</si>
  <si>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</si>
  <si>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</si>
  <si>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</si>
  <si>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</si>
  <si>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</si>
  <si>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</si>
  <si>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</si>
  <si>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</si>
  <si>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</si>
  <si>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</si>
  <si>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</si>
  <si>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</si>
  <si>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</si>
  <si>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</si>
  <si>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</si>
  <si>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</si>
  <si>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</si>
  <si>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</si>
  <si>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</si>
  <si>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</si>
  <si>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</si>
  <si>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</si>
  <si>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</si>
  <si>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</si>
  <si>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</si>
  <si>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</si>
  <si>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</si>
  <si>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</si>
  <si>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</si>
  <si>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</si>
  <si>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</si>
  <si>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</si>
  <si>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</si>
  <si>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</si>
  <si>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</si>
  <si>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</si>
  <si>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</si>
  <si>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</si>
  <si>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</si>
  <si>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</si>
  <si>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</si>
  <si>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</si>
  <si>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</si>
  <si>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</si>
  <si>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</si>
  <si>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</si>
  <si>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</si>
  <si>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</si>
  <si>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</si>
  <si>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</si>
  <si>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</si>
  <si>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</si>
  <si>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</si>
  <si>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</si>
  <si>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</si>
  <si>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</si>
  <si>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</si>
  <si>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</si>
  <si>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</si>
  <si>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</si>
  <si>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</si>
  <si>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</si>
  <si>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</si>
  <si>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</si>
  <si>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</si>
  <si>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</si>
  <si>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</si>
  <si>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</si>
  <si>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</si>
  <si>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</si>
  <si>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</si>
  <si>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</si>
  <si>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</si>
  <si>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</si>
  <si>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</si>
  <si>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</si>
  <si>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</si>
  <si>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</si>
  <si>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</si>
  <si>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</si>
  <si>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</si>
  <si>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</si>
  <si>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</si>
  <si>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</si>
  <si>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</si>
  <si>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</si>
  <si>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</si>
  <si>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</si>
  <si>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</si>
  <si>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</si>
  <si>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</si>
  <si>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</si>
  <si>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</si>
  <si>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</si>
  <si>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</si>
  <si>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</si>
  <si>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</si>
  <si>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</si>
  <si>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</si>
  <si>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</si>
  <si>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</si>
  <si>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</si>
  <si>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</si>
  <si>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</si>
  <si>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</si>
  <si>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</si>
  <si>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</si>
  <si>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</si>
  <si>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</si>
  <si>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</si>
  <si>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</si>
  <si>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</si>
  <si>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</si>
  <si>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</si>
  <si>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</si>
  <si>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</si>
  <si>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</si>
  <si>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</si>
  <si>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</si>
  <si>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</si>
  <si>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</si>
  <si>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</si>
  <si>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</si>
  <si>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</si>
  <si>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</si>
  <si>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</si>
  <si>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</si>
  <si>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</si>
  <si>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</si>
  <si>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</si>
  <si>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</si>
  <si>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</si>
  <si>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</si>
  <si>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</si>
  <si>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</si>
  <si>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</si>
  <si>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</si>
  <si>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</si>
  <si>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</si>
  <si>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</si>
  <si>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</si>
  <si>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</si>
  <si>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</si>
  <si>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</si>
  <si>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</si>
  <si>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</si>
  <si>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</si>
  <si>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</si>
  <si>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</si>
  <si>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</si>
  <si>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</si>
  <si>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</si>
  <si>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</si>
  <si>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</si>
  <si>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</si>
  <si>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</si>
  <si>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</si>
  <si>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</si>
  <si>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</si>
  <si>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</si>
  <si>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</si>
  <si>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</si>
  <si>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</si>
  <si>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</si>
  <si>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</si>
  <si>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</si>
  <si>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</si>
  <si>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</si>
  <si>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</si>
  <si>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</si>
  <si>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</si>
  <si>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</si>
  <si>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</si>
  <si>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</si>
  <si>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</si>
  <si>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</si>
  <si>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</si>
  <si>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</si>
  <si>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</si>
  <si>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</si>
  <si>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</si>
  <si>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</si>
  <si>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</si>
  <si>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</si>
  <si>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</si>
  <si>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</si>
  <si>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</si>
  <si>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</si>
  <si>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</si>
  <si>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</si>
  <si>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</si>
  <si>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</si>
  <si>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</si>
  <si>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</si>
  <si>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</si>
  <si>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</si>
  <si>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</si>
  <si>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</si>
  <si>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</si>
  <si>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</si>
  <si>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</si>
  <si>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</si>
  <si>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</si>
  <si>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</si>
  <si>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</si>
  <si>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</si>
  <si>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</si>
  <si>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</si>
  <si>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</si>
  <si>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</si>
  <si>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</si>
  <si>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</si>
  <si>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</si>
  <si>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</si>
  <si>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</si>
  <si>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</si>
  <si>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</si>
  <si>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</si>
  <si>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</si>
  <si>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</si>
  <si>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</si>
  <si>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</si>
  <si>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</si>
  <si>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</si>
  <si>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</si>
  <si>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</si>
  <si>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</si>
  <si>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</si>
  <si>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</si>
  <si>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</si>
  <si>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</si>
  <si>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</si>
  <si>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</si>
  <si>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</si>
  <si>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</si>
  <si>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</si>
  <si>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</si>
  <si>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</si>
  <si>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</si>
  <si>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</si>
  <si>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</si>
  <si>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</si>
  <si>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</si>
  <si>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</si>
  <si>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</si>
  <si>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</si>
  <si>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</si>
  <si>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</si>
  <si>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</si>
  <si>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</si>
  <si>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</si>
  <si>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</si>
  <si>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</si>
  <si>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</si>
  <si>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</si>
  <si>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</si>
  <si>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</si>
  <si>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</si>
  <si>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</si>
  <si>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</si>
  <si>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</si>
  <si>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</si>
  <si>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</si>
  <si>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</si>
  <si>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</si>
  <si>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</si>
  <si>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</si>
  <si>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</si>
  <si>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</si>
  <si>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</si>
  <si>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</si>
  <si>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</si>
  <si>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</si>
  <si>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</si>
  <si>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</si>
  <si>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</si>
  <si>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</si>
  <si>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</si>
  <si>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</si>
  <si>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</si>
  <si>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</si>
  <si>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</si>
  <si>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</si>
  <si>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</si>
  <si>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</si>
  <si>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</si>
  <si>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</si>
  <si>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</si>
  <si>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</si>
  <si>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</si>
  <si>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</si>
  <si>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</si>
  <si>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</si>
  <si>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</si>
  <si>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</si>
  <si>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</si>
  <si>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</si>
  <si>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</si>
  <si>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</si>
  <si>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</si>
  <si>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</si>
  <si>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</si>
  <si>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</si>
  <si>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</si>
  <si>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</si>
  <si>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</si>
  <si>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</si>
  <si>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</si>
  <si>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</si>
  <si>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</si>
  <si>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</si>
  <si>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</si>
  <si>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</si>
  <si>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</si>
  <si>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</si>
  <si>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</si>
  <si>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</si>
  <si>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</si>
  <si>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</si>
  <si>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</si>
  <si>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</si>
  <si>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</si>
  <si>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</si>
  <si>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</si>
  <si>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</si>
  <si>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</si>
  <si>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</si>
  <si>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</si>
  <si>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</si>
  <si>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</si>
  <si>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</si>
  <si>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</si>
  <si>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</si>
  <si>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</si>
  <si>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</si>
  <si>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</si>
  <si>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</si>
  <si>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</si>
  <si>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</si>
  <si>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</si>
  <si>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</si>
  <si>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</si>
  <si>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</si>
  <si>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</si>
  <si>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</si>
  <si>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</si>
  <si>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</si>
  <si>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</si>
  <si>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</si>
  <si>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</si>
  <si>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</si>
  <si>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</si>
  <si>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</si>
  <si>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</si>
  <si>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</si>
  <si>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</si>
  <si>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</si>
  <si>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</si>
  <si>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</si>
  <si>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</si>
  <si>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</si>
  <si>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</si>
  <si>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</si>
  <si>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</si>
  <si>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</si>
  <si>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</si>
  <si>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</si>
  <si>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</si>
  <si>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</si>
  <si>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</si>
  <si>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</si>
  <si>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</si>
  <si>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</si>
  <si>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</si>
  <si>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</si>
  <si>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</si>
  <si>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</si>
  <si>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</si>
  <si>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</si>
  <si>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</si>
  <si>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</si>
  <si>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</si>
  <si>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</si>
  <si>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</si>
  <si>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</si>
  <si>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</si>
  <si>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</si>
  <si>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</si>
  <si>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</si>
  <si>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</si>
  <si>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</si>
  <si>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</si>
  <si>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</si>
  <si>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</si>
  <si>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</si>
  <si>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</si>
  <si>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</si>
  <si>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</si>
  <si>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</si>
  <si>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</si>
  <si>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</si>
  <si>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</si>
  <si>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</si>
  <si>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</si>
  <si>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</si>
  <si>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</si>
  <si>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</si>
  <si>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</si>
  <si>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</si>
  <si>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</si>
  <si>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</si>
  <si>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</si>
  <si>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</si>
  <si>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</si>
  <si>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</si>
  <si>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</si>
  <si>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</si>
  <si>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</si>
  <si>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</si>
  <si>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</si>
  <si>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</si>
  <si>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</si>
  <si>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</si>
  <si>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</si>
  <si>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</si>
  <si>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</si>
  <si>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</si>
  <si>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</si>
  <si>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</si>
  <si>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</si>
  <si>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</si>
  <si>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</si>
  <si>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</si>
  <si>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</si>
  <si>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</si>
  <si>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</si>
  <si>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</si>
  <si>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</si>
  <si>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</si>
  <si>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</si>
  <si>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</si>
  <si>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</si>
  <si>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</si>
  <si>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</si>
  <si>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</si>
  <si>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</si>
  <si>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</si>
  <si>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</si>
  <si>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</si>
  <si>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</si>
  <si>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</si>
  <si>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</si>
  <si>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</si>
  <si>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</si>
  <si>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</si>
  <si>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</si>
  <si>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</si>
  <si>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</si>
  <si>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</si>
  <si>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</si>
  <si>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</si>
  <si>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</si>
  <si>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</si>
  <si>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</si>
  <si>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</si>
  <si>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</si>
  <si>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</si>
  <si>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</si>
  <si>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</si>
  <si>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</si>
  <si>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</si>
  <si>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</si>
  <si>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</si>
  <si>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</si>
  <si>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</si>
  <si>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</si>
  <si>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</si>
  <si>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</si>
  <si>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</si>
  <si>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</si>
  <si>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</si>
  <si>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</si>
  <si>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</si>
  <si>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</si>
  <si>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</si>
  <si>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</si>
  <si>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</si>
  <si>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</si>
  <si>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</si>
  <si>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</si>
  <si>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</si>
  <si>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</si>
  <si>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</si>
  <si>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</si>
  <si>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</si>
  <si>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</si>
  <si>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</si>
  <si>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</si>
  <si>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</si>
  <si>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</si>
  <si>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</si>
  <si>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</si>
  <si>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</si>
  <si>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</si>
  <si>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</si>
  <si>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</si>
  <si>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</si>
  <si>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</si>
  <si>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</si>
  <si>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</si>
  <si>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</si>
  <si>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</si>
  <si>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</si>
  <si>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</si>
  <si>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</si>
  <si>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</si>
  <si>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</si>
  <si>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</si>
  <si>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</si>
  <si>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</si>
  <si>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</si>
  <si>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</si>
  <si>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</si>
  <si>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</si>
  <si>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</si>
  <si>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</si>
  <si>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</si>
  <si>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</si>
  <si>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</si>
  <si>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</si>
  <si>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</si>
  <si>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</si>
  <si>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</si>
  <si>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</si>
  <si>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</si>
  <si>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</si>
  <si>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</si>
  <si>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</si>
  <si>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</si>
  <si>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</si>
  <si>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</si>
  <si>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</si>
  <si>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</si>
  <si>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</si>
  <si>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</si>
  <si>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</si>
  <si>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</si>
  <si>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</si>
  <si>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</si>
  <si>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</si>
  <si>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</si>
  <si>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</si>
  <si>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</si>
  <si>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</si>
  <si>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</si>
  <si>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</si>
  <si>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</si>
  <si>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</si>
  <si>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</si>
  <si>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</si>
  <si>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</si>
  <si>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</si>
  <si>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</si>
  <si>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</si>
  <si>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</si>
  <si>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</si>
  <si>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</si>
  <si>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</si>
  <si>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</si>
  <si>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</si>
  <si>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</si>
  <si>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</si>
  <si>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</si>
  <si>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</si>
  <si>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</si>
  <si>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</si>
  <si>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</si>
  <si>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</si>
  <si>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</si>
  <si>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</si>
  <si>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</si>
  <si>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</si>
  <si>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</si>
  <si>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</si>
  <si>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</si>
  <si>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</si>
  <si>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</si>
  <si>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</si>
  <si>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</si>
  <si>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</si>
  <si>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</si>
  <si>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</si>
  <si>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</si>
  <si>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</si>
  <si>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</si>
  <si>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</si>
  <si>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</si>
  <si>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</si>
  <si>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</si>
  <si>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</si>
  <si>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</si>
  <si>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</si>
  <si>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</si>
  <si>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</si>
  <si>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</si>
  <si>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</si>
  <si>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</si>
  <si>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</si>
  <si>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</si>
  <si>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</si>
  <si>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</si>
  <si>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</si>
  <si>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</si>
  <si>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</si>
  <si>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</si>
  <si>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</si>
  <si>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</si>
  <si>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</si>
  <si>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</si>
  <si>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</si>
  <si>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</si>
  <si>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</si>
  <si>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</si>
  <si>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</si>
  <si>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</si>
  <si>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</si>
  <si>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</si>
  <si>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</si>
  <si>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</si>
  <si>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</si>
  <si>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</si>
  <si>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</si>
  <si>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</si>
  <si>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</si>
  <si>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</si>
  <si>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</si>
  <si>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</si>
  <si>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</si>
  <si>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</si>
  <si>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</si>
  <si>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</si>
  <si>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</si>
  <si>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</si>
  <si>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</si>
  <si>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</si>
  <si>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</si>
  <si>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</si>
  <si>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</si>
  <si>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</si>
  <si>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</si>
  <si>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</si>
  <si>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</si>
  <si>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</si>
  <si>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</si>
  <si>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</si>
  <si>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</si>
  <si>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</si>
  <si>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</si>
  <si>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</si>
  <si>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</si>
  <si>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</si>
  <si>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</si>
  <si>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</si>
  <si>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</si>
  <si>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</si>
  <si>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</si>
  <si>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</si>
  <si>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</si>
  <si>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</si>
  <si>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</si>
  <si>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</si>
  <si>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</si>
  <si>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</si>
  <si>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</si>
  <si>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</si>
  <si>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</si>
  <si>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</si>
  <si>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</si>
  <si>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</si>
  <si>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</si>
  <si>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</si>
  <si>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</si>
  <si>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</si>
  <si>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</si>
  <si>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</si>
  <si>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</si>
  <si>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</si>
  <si>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</si>
  <si>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</si>
  <si>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</si>
  <si>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</si>
  <si>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</si>
  <si>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</si>
  <si>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</si>
  <si>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</si>
  <si>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</si>
  <si>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</si>
  <si>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</si>
  <si>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</si>
  <si>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</si>
  <si>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</si>
  <si>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</si>
  <si>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</si>
  <si>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</si>
  <si>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</si>
  <si>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</si>
  <si>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</si>
  <si>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</si>
  <si>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</si>
  <si>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</si>
  <si>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</si>
  <si>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</si>
  <si>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</si>
  <si>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</si>
  <si>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</si>
  <si>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</si>
  <si>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</si>
  <si>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</si>
  <si>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</si>
  <si>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</si>
  <si>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</si>
  <si>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</si>
  <si>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</si>
  <si>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</si>
  <si>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</si>
  <si>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</si>
  <si>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</si>
  <si>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</si>
  <si>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</si>
  <si>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</si>
  <si>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</si>
  <si>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</si>
  <si>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</si>
  <si>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</si>
  <si>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</si>
  <si>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</si>
  <si>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</si>
  <si>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</si>
  <si>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</si>
  <si>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</si>
  <si>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</si>
  <si>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</si>
  <si>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</si>
  <si>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</si>
  <si>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</si>
  <si>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</si>
  <si>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</si>
  <si>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</si>
  <si>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</si>
  <si>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</si>
  <si>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</si>
  <si>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</si>
  <si>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</si>
  <si>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</si>
  <si>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</si>
  <si>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</si>
  <si>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</si>
  <si>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</si>
  <si>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</si>
  <si>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</si>
  <si>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</si>
  <si>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</si>
  <si>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</si>
  <si>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</si>
  <si>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</si>
  <si>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</si>
  <si>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</si>
  <si>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</si>
  <si>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</si>
  <si>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</si>
  <si>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</si>
  <si>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</si>
  <si>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</si>
  <si>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</si>
  <si>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</si>
  <si>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</si>
  <si>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</si>
  <si>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</si>
  <si>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</si>
  <si>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</si>
  <si>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</si>
  <si>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</si>
  <si>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</si>
  <si>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</si>
  <si>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</si>
  <si>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</si>
  <si>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</si>
  <si>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</si>
  <si>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</si>
  <si>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</si>
  <si>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</si>
  <si>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</si>
  <si>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</si>
  <si>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</si>
  <si>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</si>
  <si>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</si>
  <si>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</si>
  <si>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</si>
  <si>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</si>
  <si>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</si>
  <si>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</si>
  <si>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</si>
  <si>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</si>
  <si>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</si>
  <si>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</si>
  <si>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</si>
  <si>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</si>
  <si>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</si>
  <si>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</si>
  <si>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</si>
  <si>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</si>
  <si>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</si>
  <si>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</si>
  <si>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</si>
  <si>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</si>
  <si>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</si>
  <si>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</si>
  <si>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</si>
  <si>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</si>
  <si>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</si>
  <si>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</si>
  <si>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</si>
  <si>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</si>
  <si>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</si>
  <si>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</si>
  <si>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</si>
  <si>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</si>
  <si>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</si>
  <si>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</si>
  <si>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</si>
  <si>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</si>
  <si>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</si>
  <si>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</si>
  <si>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</si>
  <si>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</si>
  <si>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</si>
  <si>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</si>
  <si>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</si>
  <si>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</si>
  <si>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</si>
  <si>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</si>
  <si>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</si>
  <si>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</si>
  <si>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</si>
  <si>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</si>
  <si>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</si>
  <si>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</si>
  <si>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</si>
  <si>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</si>
  <si>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</si>
  <si>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</si>
  <si>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</si>
  <si>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</si>
  <si>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</si>
  <si>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</si>
  <si>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</si>
  <si>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</si>
  <si>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</si>
  <si>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</si>
  <si>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</si>
  <si>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</si>
  <si>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</si>
  <si>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</si>
  <si>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</si>
  <si>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</si>
  <si>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</si>
  <si>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</si>
  <si>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</si>
  <si>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</si>
  <si>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</si>
  <si>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</si>
  <si>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</si>
  <si>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</si>
  <si>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</si>
  <si>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</si>
  <si>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</si>
  <si>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</si>
  <si>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</si>
  <si>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</si>
  <si>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</si>
  <si>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</si>
  <si>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</si>
  <si>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</si>
  <si>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</si>
  <si>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</si>
  <si>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</si>
  <si>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</si>
  <si>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</si>
  <si>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</si>
  <si>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</si>
  <si>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</si>
  <si>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</si>
  <si>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</si>
  <si>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</si>
  <si>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</si>
  <si>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</si>
  <si>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</si>
  <si>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</si>
  <si>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</si>
  <si>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</si>
  <si>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</si>
  <si>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</si>
  <si>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</si>
  <si>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</si>
  <si>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</si>
  <si>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</si>
  <si>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</si>
  <si>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</si>
  <si>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</si>
  <si>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</si>
  <si>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</si>
  <si>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</si>
  <si>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</si>
  <si>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</si>
  <si>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</si>
  <si>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</si>
  <si>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</si>
  <si>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</si>
  <si>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</si>
  <si>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</si>
  <si>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</si>
  <si>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</si>
  <si>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</si>
  <si>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</si>
  <si>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</si>
  <si>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</si>
  <si>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</si>
  <si>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</si>
  <si>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</si>
  <si>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</si>
  <si>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</si>
  <si>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</si>
  <si>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</si>
  <si>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</si>
  <si>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</si>
  <si>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</si>
  <si>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</si>
  <si>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</si>
  <si>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</si>
  <si>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</si>
  <si>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</si>
  <si>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</si>
  <si>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</si>
  <si>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</si>
  <si>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</si>
  <si>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</si>
  <si>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</si>
  <si>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</si>
  <si>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</si>
  <si>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</si>
  <si>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</si>
  <si>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</si>
  <si>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</si>
  <si>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</si>
  <si>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</si>
  <si>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</si>
  <si>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</si>
  <si>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</si>
  <si>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</si>
  <si>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</si>
  <si>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</si>
  <si>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</si>
  <si>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</si>
  <si>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</si>
  <si>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</si>
  <si>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</si>
  <si>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</si>
  <si>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</si>
  <si>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</si>
  <si>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</si>
  <si>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</si>
  <si>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</si>
  <si>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</si>
  <si>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</si>
  <si>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</si>
  <si>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</si>
  <si>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</si>
  <si>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</si>
  <si>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</si>
  <si>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</si>
  <si>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</si>
  <si>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</si>
  <si>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</si>
  <si>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</si>
  <si>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</si>
  <si>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</si>
  <si>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</si>
  <si>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</si>
  <si>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</si>
  <si>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</si>
  <si>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</si>
  <si>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</si>
  <si>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</si>
  <si>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</si>
  <si>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</si>
  <si>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</si>
  <si>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</si>
  <si>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</si>
  <si>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</si>
  <si>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</si>
  <si>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</si>
  <si>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</si>
  <si>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</si>
  <si>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</si>
  <si>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</si>
  <si>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</si>
  <si>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</si>
  <si>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</si>
  <si>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</si>
  <si>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</si>
  <si>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</si>
  <si>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</si>
  <si>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</si>
  <si>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</si>
  <si>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</si>
  <si>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</si>
  <si>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</si>
  <si>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</si>
  <si>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</si>
  <si>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</si>
  <si>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</si>
  <si>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</si>
  <si>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</si>
  <si>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</si>
  <si>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</si>
  <si>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</si>
  <si>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</si>
  <si>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</si>
  <si>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</si>
  <si>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</si>
  <si>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</si>
  <si>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</si>
  <si>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</si>
  <si>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</si>
  <si>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</si>
  <si>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</si>
  <si>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</si>
  <si>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</si>
  <si>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</si>
  <si>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</si>
  <si>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</si>
  <si>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</si>
  <si>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</si>
  <si>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</si>
  <si>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</si>
  <si>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</si>
  <si>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</si>
  <si>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</si>
  <si>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</si>
  <si>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</si>
  <si>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</si>
  <si>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</si>
  <si>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</si>
  <si>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</si>
  <si>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</si>
  <si>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</si>
  <si>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</si>
  <si>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</si>
  <si>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</si>
  <si>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</si>
  <si>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</si>
  <si>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</si>
  <si>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</si>
  <si>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</si>
  <si>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</si>
  <si>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</si>
  <si>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</si>
  <si>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</si>
  <si>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</si>
  <si>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</si>
  <si>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</si>
  <si>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</si>
  <si>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</si>
  <si>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</si>
  <si>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</si>
  <si>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</si>
  <si>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</si>
  <si>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</si>
  <si>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</si>
  <si>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</si>
  <si>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</si>
  <si>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</si>
  <si>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</si>
  <si>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</si>
  <si>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</si>
  <si>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</si>
  <si>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</si>
  <si>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</si>
  <si>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</si>
  <si>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</si>
  <si>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</si>
  <si>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</si>
  <si>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</si>
  <si>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</si>
  <si>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</si>
  <si>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</si>
  <si>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</si>
  <si>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</si>
  <si>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</si>
  <si>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</si>
  <si>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</si>
  <si>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</si>
  <si>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</si>
  <si>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</si>
  <si>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</si>
  <si>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</si>
  <si>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</si>
  <si>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</si>
  <si>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</si>
  <si>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</si>
  <si>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</si>
  <si>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</si>
  <si>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</si>
  <si>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</si>
  <si>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</si>
  <si>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</si>
  <si>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</si>
  <si>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</si>
  <si>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</si>
  <si>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</si>
  <si>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</si>
  <si>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</si>
  <si>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</si>
  <si>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</si>
  <si>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</si>
  <si>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</si>
  <si>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</si>
  <si>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</si>
  <si>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</si>
  <si>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</si>
  <si>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</si>
  <si>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</si>
  <si>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</si>
  <si>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</si>
  <si>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</si>
  <si>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</si>
  <si>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</si>
  <si>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</si>
  <si>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</si>
  <si>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</si>
  <si>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</si>
  <si>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</si>
  <si>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</si>
  <si>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</si>
  <si>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</si>
  <si>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</si>
  <si>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</si>
  <si>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</si>
  <si>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</si>
  <si>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</si>
  <si>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</si>
  <si>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</si>
  <si>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</si>
  <si>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</si>
  <si>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</si>
  <si>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</si>
  <si>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</si>
  <si>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</si>
  <si>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</si>
  <si>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</si>
  <si>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</si>
  <si>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</si>
  <si>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</si>
  <si>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</si>
  <si>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</si>
  <si>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</si>
  <si>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</si>
  <si>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</si>
  <si>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</si>
  <si>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</si>
  <si>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</si>
  <si>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</si>
  <si>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</si>
  <si>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</si>
  <si>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</si>
  <si>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</si>
  <si>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</si>
  <si>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</si>
  <si>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</si>
  <si>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</si>
  <si>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</si>
  <si>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</si>
  <si>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</si>
  <si>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</si>
  <si>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</si>
  <si>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</si>
  <si>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</si>
  <si>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</si>
  <si>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</si>
  <si>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</si>
  <si>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</si>
  <si>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</si>
  <si>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</si>
  <si>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</si>
  <si>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</si>
  <si>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</si>
  <si>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</si>
  <si>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</si>
  <si>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</si>
  <si>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</si>
  <si>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</si>
  <si>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</si>
  <si>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</si>
  <si>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</si>
  <si>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</si>
  <si>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</si>
  <si>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</si>
  <si>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</si>
  <si>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</si>
  <si>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</si>
  <si>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</si>
  <si>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</si>
  <si>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</si>
  <si>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</si>
  <si>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</si>
  <si>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</si>
  <si>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</si>
  <si>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</si>
  <si>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</si>
  <si>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</si>
  <si>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</si>
  <si>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</si>
  <si>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</si>
  <si>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</si>
  <si>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</si>
  <si>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</si>
  <si>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</si>
  <si>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</si>
  <si>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</si>
  <si>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</si>
  <si>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</si>
  <si>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</si>
  <si>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</si>
  <si>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</si>
  <si>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</si>
  <si>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</si>
  <si>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</si>
  <si>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</si>
  <si>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</si>
  <si>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</si>
  <si>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</si>
  <si>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</si>
  <si>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</si>
  <si>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</si>
  <si>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</si>
  <si>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</si>
  <si>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</si>
  <si>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</si>
  <si>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</si>
  <si>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</si>
  <si>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</si>
  <si>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</si>
  <si>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</si>
  <si>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</si>
  <si>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</si>
  <si>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</si>
  <si>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</si>
  <si>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</si>
  <si>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</si>
  <si>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</si>
  <si>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</si>
  <si>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</si>
  <si>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</si>
  <si>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</si>
  <si>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</si>
  <si>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</si>
  <si>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</si>
  <si>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</si>
  <si>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</si>
  <si>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</si>
  <si>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</si>
  <si>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</si>
  <si>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</si>
  <si>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</si>
  <si>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</si>
  <si>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</si>
  <si>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</si>
  <si>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</si>
  <si>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</si>
  <si>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</si>
  <si>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</si>
  <si>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</si>
  <si>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</si>
  <si>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</si>
  <si>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</si>
  <si>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</si>
  <si>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</si>
  <si>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</si>
  <si>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</si>
  <si>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</si>
  <si>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</si>
  <si>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</si>
  <si>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</si>
  <si>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</si>
  <si>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</si>
  <si>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</si>
  <si>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</si>
  <si>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</si>
  <si>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</si>
  <si>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</si>
  <si>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</si>
  <si>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</si>
  <si>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</si>
  <si>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</si>
  <si>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</si>
  <si>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</si>
  <si>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</si>
  <si>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</si>
  <si>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</si>
  <si>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</si>
  <si>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</si>
  <si>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</si>
  <si>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</si>
  <si>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</si>
  <si>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</si>
  <si>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</si>
  <si>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</si>
  <si>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</si>
  <si>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</si>
  <si>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</si>
  <si>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</si>
  <si>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</si>
  <si>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</si>
  <si>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</si>
  <si>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</si>
  <si>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</si>
  <si>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</si>
  <si>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</si>
  <si>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</si>
  <si>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</si>
  <si>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</si>
  <si>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</si>
  <si>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</si>
  <si>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</si>
  <si>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</si>
  <si>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</si>
  <si>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</si>
  <si>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</si>
  <si>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</si>
  <si>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</si>
  <si>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</si>
  <si>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</si>
  <si>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</si>
  <si>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</si>
  <si>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</si>
  <si>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</si>
  <si>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</si>
  <si>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</si>
  <si>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</si>
  <si>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</si>
  <si>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</si>
  <si>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</si>
  <si>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</si>
  <si>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</si>
  <si>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</si>
  <si>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</si>
  <si>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</si>
  <si>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</si>
  <si>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</si>
  <si>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</si>
  <si>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</si>
  <si>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</si>
  <si>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</si>
  <si>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</si>
  <si>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</si>
  <si>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</si>
  <si>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</si>
  <si>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</si>
  <si>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</si>
  <si>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</si>
  <si>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</si>
  <si>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</si>
  <si>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</si>
  <si>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</si>
  <si>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</si>
  <si>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</si>
  <si>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</si>
  <si>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</si>
  <si>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</si>
  <si>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</si>
  <si>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</si>
  <si>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</si>
  <si>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</si>
  <si>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</si>
  <si>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</si>
  <si>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</si>
  <si>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</si>
  <si>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</si>
  <si>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</si>
  <si>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</si>
  <si>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</si>
  <si>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</si>
  <si>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</si>
  <si>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</si>
  <si>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</si>
  <si>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</si>
  <si>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</si>
  <si>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</si>
  <si>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</si>
  <si>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</si>
  <si>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</si>
  <si>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</si>
  <si>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</si>
  <si>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</si>
  <si>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</si>
  <si>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</si>
  <si>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</si>
  <si>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</si>
  <si>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</si>
  <si>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</si>
  <si>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</si>
  <si>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</si>
  <si>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</si>
  <si>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</si>
  <si>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</si>
  <si>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</si>
  <si>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</si>
  <si>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</si>
  <si>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</si>
  <si>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</si>
  <si>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</si>
  <si>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</si>
  <si>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</si>
  <si>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</si>
  <si>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</si>
  <si>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</si>
  <si>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</si>
  <si>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</si>
  <si>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</si>
  <si>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</si>
  <si>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</si>
  <si>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</si>
  <si>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</si>
  <si>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</si>
  <si>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</si>
  <si>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</si>
  <si>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</si>
  <si>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</si>
  <si>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</si>
  <si>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</si>
  <si>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</si>
  <si>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</si>
  <si>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</si>
  <si>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</si>
  <si>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</si>
  <si>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</si>
  <si>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</si>
  <si>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</si>
  <si>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</si>
  <si>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</si>
  <si>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</si>
  <si>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</si>
  <si>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</si>
  <si>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</si>
  <si>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</si>
  <si>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</si>
  <si>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</si>
  <si>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</si>
  <si>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</si>
  <si>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</si>
  <si>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</si>
  <si>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</si>
  <si>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</si>
  <si>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</si>
  <si>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</si>
  <si>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</si>
  <si>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</si>
  <si>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</si>
  <si>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</si>
  <si>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</si>
  <si>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</si>
  <si>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</si>
  <si>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</si>
  <si>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</si>
  <si>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</si>
  <si>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</si>
  <si>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</si>
  <si>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</si>
  <si>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</si>
  <si>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</si>
  <si>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</si>
  <si>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</si>
  <si>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</si>
  <si>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</si>
  <si>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</si>
  <si>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</si>
  <si>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</si>
  <si>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</si>
  <si>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</si>
  <si>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</si>
  <si>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</si>
  <si>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</si>
  <si>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</si>
  <si>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</si>
  <si>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</si>
  <si>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</si>
  <si>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</si>
  <si>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</si>
  <si>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</si>
  <si>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</si>
  <si>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</si>
  <si>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</si>
  <si>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</si>
  <si>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</si>
  <si>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</si>
  <si>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</si>
  <si>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</si>
  <si>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</si>
  <si>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</si>
  <si>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</si>
  <si>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</si>
  <si>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</si>
  <si>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</si>
  <si>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</si>
  <si>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</si>
  <si>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</si>
  <si>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</si>
  <si>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</si>
  <si>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</si>
  <si>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</si>
  <si>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</si>
  <si>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</si>
  <si>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</si>
  <si>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</si>
  <si>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</si>
  <si>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</si>
  <si>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</si>
  <si>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</si>
  <si>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</si>
  <si>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</si>
  <si>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</si>
  <si>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</si>
  <si>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</si>
  <si>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</si>
  <si>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</si>
  <si>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</si>
  <si>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</si>
  <si>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</si>
  <si>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</si>
  <si>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</si>
  <si>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</si>
  <si>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</si>
  <si>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</si>
  <si>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</si>
  <si>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</si>
  <si>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</si>
  <si>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</si>
  <si>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</si>
  <si>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</si>
  <si>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</si>
  <si>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</si>
  <si>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</si>
  <si>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</si>
  <si>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</si>
  <si>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</si>
  <si>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</si>
  <si>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</si>
  <si>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</si>
  <si>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</si>
  <si>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</si>
  <si>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</si>
  <si>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</si>
  <si>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</si>
  <si>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</si>
  <si>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</si>
  <si>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</si>
  <si>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</si>
  <si>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</si>
  <si>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</si>
  <si>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</si>
  <si>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</si>
  <si>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</si>
  <si>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</si>
  <si>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</si>
  <si>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</si>
  <si>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</si>
  <si>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</si>
  <si>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</si>
  <si>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</si>
  <si>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</si>
  <si>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</si>
  <si>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</si>
  <si>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</si>
  <si>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</si>
  <si>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</si>
  <si>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</si>
  <si>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</si>
  <si>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</si>
  <si>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</si>
  <si>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</si>
  <si>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</si>
  <si>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</si>
  <si>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</si>
  <si>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</si>
  <si>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</si>
  <si>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</si>
  <si>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</si>
  <si>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</si>
  <si>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</si>
  <si>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</si>
  <si>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</si>
  <si>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</si>
  <si>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</si>
  <si>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</si>
  <si>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</si>
  <si>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</si>
  <si>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</si>
  <si>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</si>
  <si>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</si>
  <si>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</si>
  <si>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</si>
  <si>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</si>
  <si>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</si>
  <si>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</si>
  <si>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</si>
  <si>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</si>
  <si>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</si>
  <si>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</si>
  <si>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</si>
  <si>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</si>
  <si>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</si>
  <si>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</si>
  <si>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</si>
  <si>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</si>
  <si>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</si>
  <si>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</si>
  <si>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</si>
  <si>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</si>
  <si>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</si>
  <si>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</si>
  <si>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</si>
  <si>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</si>
  <si>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</si>
  <si>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</si>
  <si>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</si>
  <si>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</si>
  <si>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</si>
  <si>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</si>
  <si>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</si>
  <si>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</si>
  <si>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</si>
  <si>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</si>
  <si>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</si>
  <si>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</si>
  <si>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</si>
  <si>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</si>
  <si>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</si>
  <si>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</si>
  <si>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</si>
  <si>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</si>
  <si>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</si>
  <si>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</si>
  <si>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</si>
  <si>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</si>
  <si>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</si>
  <si>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</si>
  <si>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</si>
  <si>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</si>
  <si>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</si>
  <si>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</si>
  <si>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</si>
  <si>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</si>
  <si>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</si>
  <si>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</si>
  <si>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</si>
  <si>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</si>
  <si>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</si>
  <si>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</si>
  <si>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</si>
  <si>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</si>
  <si>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</si>
  <si>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</si>
  <si>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</si>
  <si>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</si>
  <si>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</si>
  <si>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</si>
  <si>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</si>
  <si>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</si>
  <si>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</si>
  <si>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</si>
  <si>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</si>
  <si>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</si>
  <si>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</si>
  <si>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</si>
  <si>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</si>
  <si>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</si>
  <si>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</si>
  <si>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</si>
  <si>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</si>
  <si>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</si>
  <si>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</si>
  <si>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</si>
  <si>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</si>
  <si>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</si>
  <si>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</si>
  <si>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</si>
  <si>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</si>
  <si>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</si>
  <si>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</si>
  <si>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</si>
  <si>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</si>
  <si>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</si>
  <si>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</si>
  <si>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</si>
  <si>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</si>
  <si>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</si>
  <si>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</si>
  <si>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</si>
  <si>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</si>
  <si>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</si>
  <si>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</si>
  <si>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</si>
  <si>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</si>
  <si>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</si>
  <si>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</si>
  <si>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</si>
  <si>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</si>
  <si>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</si>
  <si>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</si>
  <si>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</si>
  <si>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</si>
  <si>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</si>
  <si>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</si>
  <si>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</si>
  <si>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</si>
  <si>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</si>
  <si>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</si>
  <si>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</si>
  <si>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</si>
  <si>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</si>
  <si>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</si>
  <si>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</si>
  <si>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</si>
  <si>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</si>
  <si>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</si>
  <si>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</si>
  <si>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</si>
  <si>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</si>
  <si>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</si>
  <si>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</si>
  <si>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</si>
  <si>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</si>
  <si>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</si>
  <si>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</si>
  <si>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</si>
  <si>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</si>
  <si>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</si>
  <si>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</si>
  <si>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</si>
  <si>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</si>
  <si>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</si>
  <si>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</si>
  <si>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</si>
  <si>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</si>
  <si>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</si>
  <si>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</si>
  <si>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</si>
  <si>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</si>
  <si>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</si>
  <si>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</si>
  <si>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</si>
  <si>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</si>
  <si>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</si>
  <si>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</si>
  <si>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</si>
  <si>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</si>
  <si>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</si>
  <si>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</si>
  <si>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</si>
  <si>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</si>
  <si>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</si>
  <si>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</si>
  <si>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</si>
  <si>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</si>
  <si>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</si>
  <si>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</si>
  <si>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</si>
  <si>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</si>
  <si>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</si>
  <si>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</si>
  <si>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</si>
  <si>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</si>
  <si>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</si>
  <si>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</si>
  <si>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</si>
  <si>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</si>
  <si>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</si>
  <si>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</si>
  <si>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</si>
  <si>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</si>
  <si>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</si>
  <si>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</si>
  <si>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</si>
  <si>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</si>
  <si>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</si>
  <si>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</si>
  <si>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</si>
  <si>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</si>
  <si>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</si>
  <si>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</si>
  <si>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</si>
  <si>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</si>
  <si>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</si>
  <si>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</si>
  <si>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</si>
  <si>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</si>
  <si>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</si>
  <si>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</si>
  <si>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</si>
  <si>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</si>
  <si>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</si>
  <si>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</si>
  <si>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</si>
  <si>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</si>
  <si>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</si>
  <si>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</si>
  <si>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</si>
  <si>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</si>
  <si>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</si>
  <si>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</si>
  <si>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</si>
  <si>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</si>
  <si>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</si>
  <si>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</si>
  <si>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</si>
  <si>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</si>
  <si>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</si>
  <si>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</si>
  <si>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</si>
  <si>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</si>
  <si>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</si>
  <si>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</si>
  <si>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</si>
  <si>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</si>
  <si>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</si>
  <si>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</si>
  <si>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</si>
  <si>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</si>
  <si>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</si>
  <si>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</si>
  <si>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</si>
  <si>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</si>
  <si>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</si>
  <si>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</si>
  <si>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</si>
  <si>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</si>
  <si>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</si>
  <si>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</si>
  <si>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</si>
  <si>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</si>
  <si>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</si>
  <si>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</si>
  <si>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</si>
  <si>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</si>
  <si>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</si>
  <si>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</si>
  <si>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</si>
  <si>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</si>
  <si>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</si>
  <si>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</si>
  <si>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</si>
  <si>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</si>
  <si>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</si>
  <si>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</si>
  <si>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</si>
  <si>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</si>
  <si>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</si>
  <si>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</si>
  <si>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</si>
  <si>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</si>
  <si>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</si>
  <si>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</si>
  <si>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</si>
  <si>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</si>
  <si>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</si>
  <si>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</si>
  <si>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</si>
  <si>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</si>
  <si>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</si>
  <si>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</si>
  <si>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</si>
  <si>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</si>
  <si>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</si>
  <si>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</si>
  <si>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</si>
  <si>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</si>
  <si>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</si>
  <si>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</si>
  <si>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</si>
  <si>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</si>
  <si>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</si>
  <si>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</si>
  <si>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</si>
  <si>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</si>
  <si>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</si>
  <si>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</si>
  <si>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</si>
  <si>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</si>
  <si>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</si>
  <si>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</si>
  <si>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</si>
  <si>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</si>
  <si>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</si>
  <si>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</si>
  <si>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</si>
  <si>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</si>
  <si>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</si>
  <si>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</si>
  <si>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</si>
  <si>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</si>
  <si>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</si>
  <si>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</si>
  <si>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</si>
  <si>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</si>
  <si>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</si>
  <si>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</si>
  <si>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</si>
  <si>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</si>
  <si>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</si>
  <si>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</si>
  <si>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</si>
  <si>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</si>
  <si>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</si>
  <si>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</si>
  <si>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</si>
  <si>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</si>
  <si>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</si>
  <si>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</si>
  <si>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</si>
  <si>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</si>
  <si>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</si>
  <si>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</si>
  <si>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</si>
  <si>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</si>
  <si>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</si>
  <si>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</si>
  <si>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</si>
  <si>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</si>
  <si>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</si>
  <si>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</si>
  <si>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</si>
  <si>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</si>
  <si>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</si>
  <si>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</si>
  <si>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</si>
  <si>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</si>
  <si>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</si>
  <si>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</si>
  <si>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</si>
  <si>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</si>
  <si>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</si>
  <si>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</si>
  <si>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</si>
  <si>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</si>
  <si>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</si>
  <si>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</si>
  <si>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</si>
  <si>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</si>
  <si>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</si>
  <si>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</si>
  <si>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</si>
  <si>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</si>
  <si>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</si>
  <si>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</si>
  <si>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</si>
  <si>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</si>
  <si>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</si>
  <si>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</si>
  <si>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</si>
  <si>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</si>
  <si>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</si>
  <si>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</si>
  <si>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</si>
  <si>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</si>
  <si>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</si>
  <si>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</si>
  <si>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</si>
  <si>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</si>
  <si>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</si>
  <si>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</si>
  <si>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</si>
  <si>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</si>
  <si>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</si>
  <si>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</si>
  <si>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</si>
  <si>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</si>
  <si>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</si>
  <si>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</si>
  <si>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</si>
  <si>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</si>
  <si>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</si>
  <si>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</si>
  <si>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</si>
  <si>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</si>
  <si>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</si>
  <si>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</si>
  <si>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</si>
  <si>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</si>
  <si>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</si>
  <si>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</si>
  <si>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</si>
  <si>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</si>
  <si>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</si>
  <si>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</si>
  <si>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</si>
  <si>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</si>
  <si>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</si>
  <si>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</si>
  <si>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</si>
  <si>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</si>
  <si>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</si>
  <si>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</si>
  <si>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</si>
  <si>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</si>
  <si>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</si>
  <si>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</si>
  <si>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</si>
  <si>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</si>
  <si>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</si>
  <si>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</si>
  <si>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</si>
  <si>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</si>
  <si>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</si>
  <si>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</si>
  <si>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</si>
  <si>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</si>
  <si>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</si>
  <si>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</si>
  <si>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</si>
  <si>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</si>
  <si>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</si>
  <si>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</si>
  <si>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</si>
  <si>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</si>
  <si>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</si>
  <si>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</si>
  <si>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</si>
  <si>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</si>
  <si>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</si>
  <si>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</si>
  <si>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</si>
  <si>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</si>
  <si>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</si>
  <si>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</si>
  <si>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</si>
  <si>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</si>
  <si>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</si>
  <si>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</si>
  <si>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</si>
  <si>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</si>
  <si>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</si>
  <si>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</si>
  <si>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</si>
  <si>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</si>
  <si>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</si>
  <si>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</si>
  <si>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</si>
  <si>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</si>
  <si>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</si>
  <si>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</si>
  <si>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</si>
  <si>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</si>
  <si>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</si>
  <si>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</si>
  <si>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</si>
  <si>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</si>
  <si>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</si>
  <si>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</si>
  <si>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</si>
  <si>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</si>
  <si>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</si>
  <si>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</si>
  <si>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</si>
  <si>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</si>
  <si>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</si>
  <si>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</si>
  <si>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</si>
  <si>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</si>
  <si>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</si>
  <si>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</si>
  <si>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</si>
  <si>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</si>
  <si>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</si>
  <si>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</si>
  <si>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</si>
  <si>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</si>
  <si>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</si>
  <si>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</si>
  <si>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</si>
  <si>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</si>
  <si>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</si>
  <si>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</si>
  <si>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</si>
  <si>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</si>
  <si>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</si>
  <si>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</si>
  <si>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</si>
  <si>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</si>
  <si>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</si>
  <si>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</si>
  <si>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</si>
  <si>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</si>
  <si>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</si>
  <si>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</si>
  <si>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</si>
  <si>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</si>
  <si>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</si>
  <si>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</si>
  <si>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</si>
  <si>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</si>
  <si>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</si>
  <si>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</si>
  <si>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</si>
  <si>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</si>
  <si>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</si>
  <si>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</si>
  <si>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</si>
  <si>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</si>
  <si>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</si>
  <si>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</si>
  <si>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</si>
  <si>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</si>
  <si>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</si>
  <si>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</si>
  <si>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</si>
  <si>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</si>
  <si>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</si>
  <si>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</si>
  <si>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</si>
  <si>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</si>
  <si>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</si>
  <si>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</si>
  <si>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</si>
  <si>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</si>
  <si>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</si>
  <si>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</si>
  <si>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</si>
  <si>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</si>
  <si>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</si>
  <si>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</si>
  <si>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</si>
  <si>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</si>
  <si>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</si>
  <si>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</si>
  <si>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</si>
  <si>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</si>
  <si>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</si>
  <si>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</si>
  <si>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</si>
  <si>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</si>
  <si>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</si>
  <si>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</si>
  <si>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</si>
  <si>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</si>
  <si>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</si>
  <si>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</si>
  <si>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</si>
  <si>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</si>
  <si>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</si>
  <si>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</si>
  <si>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</si>
  <si>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</si>
  <si>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</si>
  <si>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</si>
  <si>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</si>
  <si>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</si>
  <si>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</si>
  <si>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</si>
  <si>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</si>
  <si>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</si>
  <si>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</si>
  <si>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</si>
  <si>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</si>
  <si>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</si>
  <si>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</si>
  <si>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</si>
  <si>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</si>
  <si>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</si>
  <si>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</si>
  <si>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</si>
  <si>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</si>
  <si>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</si>
  <si>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</si>
  <si>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</si>
  <si>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</si>
  <si>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</si>
  <si>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</si>
  <si>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</si>
  <si>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</si>
  <si>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</si>
  <si>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</si>
  <si>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</si>
  <si>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</si>
  <si>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</si>
  <si>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</si>
  <si>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</si>
  <si>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</si>
  <si>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</si>
  <si>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</si>
  <si>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</si>
  <si>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</si>
  <si>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</si>
  <si>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</si>
  <si>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</si>
  <si>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</si>
  <si>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</si>
  <si>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</si>
  <si>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</si>
  <si>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</si>
  <si>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</si>
  <si>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</si>
  <si>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</si>
  <si>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</si>
  <si>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</si>
  <si>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</si>
  <si>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</si>
  <si>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</si>
  <si>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</si>
  <si>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</si>
  <si>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</si>
  <si>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</si>
  <si>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</si>
  <si>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</si>
  <si>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</si>
  <si>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</si>
  <si>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</si>
  <si>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</si>
  <si>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</si>
  <si>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</si>
  <si>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</si>
  <si>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</si>
  <si>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</si>
  <si>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</si>
  <si>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</si>
  <si>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</si>
  <si>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</si>
  <si>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</si>
  <si>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</si>
  <si>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</si>
  <si>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</si>
  <si>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</si>
  <si>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</si>
  <si>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</si>
  <si>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</si>
  <si>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</si>
  <si>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</si>
  <si>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</si>
  <si>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</si>
  <si>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</si>
  <si>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</si>
  <si>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</si>
  <si>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</si>
  <si>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</si>
  <si>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</si>
  <si>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</si>
  <si>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</si>
  <si>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</si>
  <si>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</si>
  <si>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</si>
  <si>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</si>
  <si>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</si>
  <si>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</si>
  <si>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</si>
  <si>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</si>
  <si>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</si>
  <si>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</si>
  <si>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</si>
  <si>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</si>
  <si>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</si>
  <si>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</si>
  <si>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</si>
  <si>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</si>
  <si>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</si>
  <si>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</si>
  <si>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</si>
  <si>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</si>
  <si>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</si>
  <si>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</si>
  <si>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</si>
  <si>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</si>
  <si>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</si>
  <si>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</si>
  <si>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</si>
  <si>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</si>
  <si>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</si>
  <si>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</si>
  <si>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</si>
  <si>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</si>
  <si>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</si>
  <si>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</si>
  <si>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</si>
  <si>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</si>
  <si>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</si>
  <si>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</si>
  <si>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</si>
  <si>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</si>
  <si>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</si>
  <si>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</si>
  <si>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</si>
  <si>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</si>
  <si>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</si>
  <si>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</si>
  <si>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</si>
  <si>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</si>
  <si>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</si>
  <si>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</si>
  <si>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</si>
  <si>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</si>
  <si>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</si>
  <si>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</si>
  <si>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</si>
  <si>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</si>
  <si>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</si>
  <si>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</si>
  <si>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</si>
  <si>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</si>
  <si>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</si>
  <si>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</si>
  <si>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</si>
  <si>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</si>
  <si>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</si>
  <si>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</si>
  <si>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</si>
  <si>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</si>
  <si>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</si>
  <si>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</si>
  <si>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</si>
  <si>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</si>
  <si>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</si>
  <si>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</si>
  <si>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</si>
  <si>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</si>
  <si>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</si>
  <si>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</si>
  <si>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</si>
  <si>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</si>
  <si>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</si>
  <si>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</si>
  <si>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</si>
  <si>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</si>
  <si>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</si>
  <si>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</si>
  <si>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</si>
  <si>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</si>
  <si>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</si>
  <si>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</si>
  <si>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</si>
  <si>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</si>
  <si>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</si>
  <si>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</si>
  <si>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</si>
  <si>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</si>
  <si>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</si>
  <si>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</si>
  <si>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</si>
  <si>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</si>
  <si>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</si>
  <si>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</si>
  <si>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</si>
  <si>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</si>
  <si>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</si>
  <si>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</si>
  <si>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</si>
  <si>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</si>
  <si>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</si>
  <si>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</si>
  <si>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</si>
  <si>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</si>
  <si>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</si>
  <si>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</si>
  <si>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</si>
  <si>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</si>
  <si>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</si>
  <si>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</si>
  <si>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</si>
  <si>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</si>
  <si>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</si>
  <si>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</si>
  <si>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</si>
  <si>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</si>
  <si>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</si>
  <si>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</si>
  <si>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</si>
  <si>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</si>
  <si>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</si>
  <si>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</si>
  <si>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</si>
  <si>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</si>
  <si>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</si>
  <si>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</si>
  <si>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</si>
  <si>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</si>
  <si>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</si>
  <si>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</si>
  <si>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</si>
  <si>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</si>
  <si>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</si>
  <si>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</si>
  <si>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</si>
  <si>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</si>
  <si>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</si>
  <si>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</si>
  <si>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</si>
  <si>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</si>
  <si>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</si>
  <si>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</si>
  <si>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</si>
  <si>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</si>
  <si>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</si>
  <si>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</si>
  <si>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</si>
  <si>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</si>
  <si>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</si>
  <si>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</si>
  <si>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</si>
  <si>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</si>
  <si>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</si>
  <si>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</si>
  <si>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</si>
  <si>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</si>
  <si>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</si>
  <si>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</si>
  <si>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</si>
  <si>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</si>
  <si>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</si>
  <si>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</si>
  <si>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</si>
  <si>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</si>
  <si>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</si>
  <si>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</si>
  <si>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</si>
  <si>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</si>
  <si>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</si>
  <si>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</si>
  <si>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</si>
  <si>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</si>
  <si>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</si>
  <si>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</si>
  <si>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</si>
  <si>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</si>
  <si>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</si>
  <si>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</si>
  <si>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</si>
  <si>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</si>
  <si>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</si>
  <si>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</si>
  <si>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</si>
  <si>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</si>
  <si>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</si>
  <si>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</si>
  <si>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</si>
  <si>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</si>
  <si>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</si>
  <si>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</si>
  <si>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</si>
  <si>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</si>
  <si>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</si>
  <si>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</si>
  <si>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</si>
  <si>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</si>
  <si>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</si>
  <si>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</si>
  <si>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</si>
  <si>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</si>
  <si>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</si>
  <si>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</si>
  <si>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</si>
  <si>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</si>
  <si>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</si>
  <si>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</si>
  <si>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</si>
  <si>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</si>
  <si>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</si>
  <si>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</si>
  <si>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</si>
  <si>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</si>
  <si>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</si>
  <si>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</si>
  <si>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</si>
  <si>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</si>
  <si>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</si>
  <si>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</si>
  <si>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</si>
  <si>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</si>
  <si>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</si>
  <si>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</si>
  <si>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</si>
  <si>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</si>
  <si>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</si>
  <si>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</si>
  <si>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</si>
  <si>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</si>
  <si>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</si>
  <si>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</si>
  <si>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</si>
  <si>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</si>
  <si>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</si>
  <si>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</si>
  <si>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</si>
  <si>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</si>
  <si>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</si>
  <si>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</si>
  <si>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</si>
  <si>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</si>
  <si>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</si>
  <si>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</si>
  <si>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</si>
  <si>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</si>
  <si>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</si>
  <si>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</si>
  <si>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</si>
  <si>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</si>
  <si>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</si>
  <si>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</si>
  <si>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</si>
  <si>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</si>
  <si>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</si>
  <si>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</si>
  <si>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</si>
  <si>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</si>
  <si>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</si>
  <si>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</si>
  <si>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</si>
  <si>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</si>
  <si>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</si>
  <si>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</si>
  <si>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</si>
  <si>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</si>
  <si>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</si>
  <si>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</si>
  <si>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</si>
  <si>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</si>
  <si>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</si>
  <si>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</si>
  <si>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</si>
  <si>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</si>
  <si>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</si>
  <si>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</si>
  <si>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</si>
  <si>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</si>
  <si>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</si>
  <si>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</si>
  <si>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</si>
  <si>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</si>
  <si>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</si>
  <si>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</si>
  <si>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</si>
  <si>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</si>
  <si>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</si>
  <si>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</si>
  <si>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</si>
  <si>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</si>
  <si>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</si>
  <si>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</si>
  <si>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</si>
  <si>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</si>
  <si>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</si>
  <si>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</si>
  <si>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</si>
  <si>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</si>
  <si>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</si>
  <si>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</si>
  <si>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</si>
  <si>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</si>
  <si>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</si>
  <si>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</si>
  <si>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</si>
  <si>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</si>
  <si>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</si>
  <si>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</si>
  <si>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</si>
  <si>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</si>
  <si>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</si>
  <si>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</si>
  <si>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</si>
  <si>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</si>
  <si>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</si>
  <si>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</si>
  <si>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</si>
  <si>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</si>
  <si>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</si>
  <si>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</si>
  <si>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</si>
  <si>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</si>
  <si>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</si>
  <si>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</si>
  <si>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</si>
  <si>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</si>
  <si>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</si>
  <si>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</si>
  <si>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</si>
  <si>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</si>
  <si>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</si>
  <si>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</si>
  <si>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</si>
  <si>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</si>
  <si>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</si>
  <si>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</si>
  <si>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</si>
  <si>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</si>
  <si>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</si>
  <si>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</si>
  <si>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</si>
  <si>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</si>
  <si>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</si>
  <si>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</si>
  <si>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</si>
  <si>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</si>
  <si>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</si>
  <si>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</si>
  <si>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</si>
  <si>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</si>
  <si>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</si>
  <si>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</si>
  <si>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</si>
  <si>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</si>
  <si>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</si>
  <si>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</si>
  <si>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</si>
  <si>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</si>
  <si>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</si>
  <si>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</si>
  <si>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</si>
  <si>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</si>
  <si>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</si>
  <si>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</si>
  <si>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</si>
  <si>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</si>
  <si>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</si>
  <si>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</si>
  <si>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</si>
  <si>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</si>
  <si>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</si>
  <si>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</si>
  <si>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</si>
  <si>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</si>
  <si>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</si>
  <si>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</si>
  <si>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</si>
  <si>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</si>
  <si>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</si>
  <si>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</si>
  <si>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</si>
  <si>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</si>
  <si>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</si>
  <si>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</si>
  <si>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</si>
  <si>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</si>
  <si>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</si>
  <si>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</si>
  <si>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</si>
  <si>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</si>
  <si>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</si>
  <si>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</si>
  <si>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</si>
  <si>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</si>
  <si>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</si>
  <si>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</si>
  <si>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</si>
  <si>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</si>
  <si>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</si>
  <si>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</si>
  <si>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</si>
  <si>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</si>
  <si>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</si>
  <si>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</si>
  <si>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</si>
  <si>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</si>
  <si>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</si>
  <si>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</si>
  <si>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</si>
  <si>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</si>
  <si>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</si>
  <si>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</si>
  <si>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</si>
  <si>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</si>
  <si>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</si>
  <si>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</si>
  <si>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</si>
  <si>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</si>
  <si>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</si>
  <si>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</si>
  <si>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</si>
  <si>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</si>
  <si>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</si>
  <si>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</si>
  <si>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</si>
  <si>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</si>
  <si>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</si>
  <si>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</si>
  <si>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</si>
  <si>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</si>
  <si>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</si>
  <si>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</si>
  <si>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</si>
  <si>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</si>
  <si>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</si>
  <si>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</si>
  <si>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</si>
  <si>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</si>
  <si>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</si>
  <si>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</si>
  <si>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</si>
  <si>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</si>
  <si>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</si>
  <si>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</si>
  <si>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</si>
  <si>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</si>
  <si>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</si>
  <si>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</si>
  <si>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</si>
  <si>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</si>
  <si>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</si>
  <si>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</si>
  <si>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</si>
  <si>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</si>
  <si>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</si>
  <si>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</si>
  <si>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</si>
  <si>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</si>
  <si>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</si>
  <si>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</si>
  <si>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</si>
  <si>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</si>
  <si>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</si>
  <si>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</si>
  <si>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</si>
  <si>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</si>
  <si>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</si>
  <si>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</si>
  <si>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</si>
  <si>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</si>
  <si>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</si>
  <si>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</si>
  <si>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</si>
  <si>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</si>
  <si>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</si>
  <si>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</si>
  <si>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</si>
  <si>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</si>
  <si>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</si>
  <si>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</si>
  <si>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</si>
  <si>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</si>
  <si>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</si>
  <si>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</si>
  <si>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</si>
  <si>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</si>
  <si>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</si>
  <si>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</si>
  <si>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</si>
  <si>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</si>
  <si>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</si>
  <si>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</si>
  <si>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</si>
  <si>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</si>
  <si>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</si>
  <si>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</si>
  <si>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</si>
  <si>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</si>
  <si>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</si>
  <si>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</si>
  <si>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</si>
  <si>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</si>
  <si>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</si>
  <si>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</si>
  <si>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</si>
  <si>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</si>
  <si>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</si>
  <si>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</si>
  <si>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</si>
  <si>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</si>
  <si>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</si>
  <si>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</si>
  <si>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</si>
  <si>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</si>
  <si>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</si>
  <si>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</si>
  <si>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</si>
  <si>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</si>
  <si>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</si>
  <si>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</si>
  <si>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</si>
  <si>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</si>
  <si>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</si>
  <si>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</si>
  <si>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</si>
  <si>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</si>
  <si>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</si>
  <si>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</si>
  <si>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</si>
  <si>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</si>
  <si>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</si>
  <si>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</si>
  <si>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</si>
  <si>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</si>
  <si>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</si>
  <si>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</si>
  <si>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</si>
  <si>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</si>
  <si>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</si>
  <si>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</si>
  <si>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</si>
  <si>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</si>
  <si>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</si>
  <si>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</si>
  <si>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</si>
  <si>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</si>
  <si>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</si>
  <si>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</si>
  <si>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</si>
  <si>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</si>
  <si>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</si>
  <si>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</si>
  <si>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</si>
  <si>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</si>
  <si>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</si>
  <si>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</si>
  <si>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</si>
  <si>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</si>
  <si>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</si>
  <si>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</si>
  <si>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</si>
  <si>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</si>
  <si>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</si>
  <si>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</si>
  <si>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</si>
  <si>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</si>
  <si>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</si>
  <si>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</si>
  <si>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</si>
  <si>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</si>
  <si>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</si>
  <si>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</si>
  <si>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</si>
  <si>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</si>
  <si>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</si>
  <si>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</si>
  <si>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</si>
  <si>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</si>
  <si>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</si>
  <si>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</si>
  <si>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</si>
  <si>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</si>
  <si>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</si>
  <si>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</si>
  <si>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</si>
  <si>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</si>
  <si>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</si>
  <si>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</si>
  <si>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</si>
  <si>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</si>
  <si>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</si>
  <si>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</si>
  <si>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</si>
  <si>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</si>
  <si>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</si>
  <si>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</si>
  <si>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</si>
  <si>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</si>
  <si>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</si>
  <si>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</si>
  <si>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</si>
  <si>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</si>
  <si>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</si>
  <si>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</si>
  <si>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</si>
  <si>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</si>
  <si>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</si>
  <si>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</si>
  <si>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</si>
  <si>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</si>
  <si>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</si>
  <si>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</si>
  <si>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</si>
  <si>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</si>
  <si>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</si>
  <si>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</si>
  <si>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</si>
  <si>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</si>
  <si>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</si>
  <si>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</si>
  <si>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</si>
  <si>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</si>
  <si>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</si>
  <si>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</si>
  <si>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</si>
  <si>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</si>
  <si>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</si>
  <si>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</si>
  <si>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</si>
  <si>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</si>
  <si>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</si>
  <si>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</si>
  <si>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</si>
  <si>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</si>
  <si>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</si>
  <si>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</si>
  <si>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</si>
  <si>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</si>
  <si>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</si>
  <si>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</si>
  <si>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</si>
  <si>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</si>
  <si>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</si>
  <si>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</si>
  <si>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</si>
  <si>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</si>
  <si>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</si>
  <si>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</si>
  <si>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</si>
  <si>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</si>
  <si>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</si>
  <si>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</si>
  <si>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</si>
  <si>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</si>
  <si>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</si>
  <si>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</si>
  <si>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</si>
  <si>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</si>
  <si>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</si>
  <si>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</si>
  <si>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</si>
  <si>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</si>
  <si>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</si>
  <si>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</si>
  <si>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</si>
  <si>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</si>
  <si>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</si>
  <si>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</si>
  <si>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</si>
  <si>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</si>
  <si>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</si>
  <si>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</si>
  <si>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</si>
  <si>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</si>
  <si>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</si>
  <si>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</si>
  <si>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</si>
  <si>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</si>
  <si>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</si>
  <si>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</si>
  <si>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</si>
  <si>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</si>
  <si>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</si>
  <si>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</si>
  <si>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</si>
  <si>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</si>
  <si>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</si>
  <si>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</si>
  <si>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</si>
  <si>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</si>
  <si>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</si>
  <si>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</si>
  <si>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</si>
  <si>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</si>
  <si>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</si>
  <si>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</si>
  <si>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</si>
  <si>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</si>
  <si>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</si>
  <si>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</si>
  <si>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</si>
  <si>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</si>
  <si>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</si>
  <si>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</si>
  <si>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</si>
  <si>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</si>
  <si>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</si>
  <si>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</si>
  <si>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</si>
  <si>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</si>
  <si>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</si>
  <si>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</si>
  <si>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</si>
  <si>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</si>
  <si>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</si>
  <si>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</si>
  <si>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</si>
  <si>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</si>
  <si>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</si>
  <si>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</si>
  <si>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</si>
  <si>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</si>
  <si>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</si>
  <si>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</si>
  <si>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</si>
  <si>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</si>
  <si>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</si>
  <si>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</si>
  <si>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</si>
  <si>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</si>
  <si>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</si>
  <si>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</si>
  <si>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</si>
  <si>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</si>
  <si>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</si>
  <si>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</si>
  <si>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</si>
  <si>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</si>
  <si>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</si>
  <si>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</si>
  <si>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</si>
  <si>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</si>
  <si>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</si>
  <si>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</si>
  <si>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</si>
  <si>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</si>
  <si>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</si>
  <si>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</si>
  <si>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</si>
  <si>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</si>
  <si>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</si>
  <si>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</si>
  <si>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</si>
  <si>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</si>
  <si>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</si>
  <si>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</si>
  <si>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</si>
  <si>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</si>
  <si>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</si>
  <si>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</si>
  <si>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</si>
  <si>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</si>
  <si>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</si>
  <si>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</si>
  <si>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</si>
  <si>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</si>
  <si>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</si>
  <si>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</si>
  <si>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</si>
  <si>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</si>
  <si>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</si>
  <si>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</si>
  <si>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</si>
  <si>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</si>
  <si>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</si>
  <si>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</si>
  <si>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</si>
  <si>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</si>
  <si>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</si>
  <si>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</si>
  <si>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</si>
  <si>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</si>
  <si>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</si>
  <si>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</si>
  <si>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</si>
  <si>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</si>
  <si>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</si>
  <si>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</si>
  <si>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</si>
  <si>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</si>
  <si>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</si>
  <si>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</si>
  <si>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</si>
  <si>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</si>
  <si>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</si>
  <si>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</si>
  <si>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</si>
  <si>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</si>
  <si>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</si>
  <si>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</si>
  <si>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</si>
  <si>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</si>
  <si>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</si>
  <si>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</si>
  <si>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</si>
  <si>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</si>
  <si>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</si>
  <si>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</si>
  <si>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</si>
  <si>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</si>
  <si>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</si>
  <si>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</si>
  <si>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</si>
  <si>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</si>
  <si>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</si>
  <si>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</si>
  <si>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</si>
  <si>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</si>
  <si>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</si>
  <si>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</si>
  <si>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</si>
  <si>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</si>
  <si>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</si>
  <si>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</si>
  <si>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</si>
  <si>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</si>
  <si>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</si>
  <si>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</si>
  <si>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</si>
  <si>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</si>
  <si>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</si>
  <si>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</si>
  <si>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</si>
  <si>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</si>
  <si>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</si>
  <si>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</si>
  <si>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</si>
  <si>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</si>
  <si>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</si>
  <si>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</si>
  <si>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</si>
  <si>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</si>
  <si>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</si>
  <si>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</si>
  <si>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</si>
  <si>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</si>
  <si>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</si>
  <si>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</si>
  <si>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</si>
  <si>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</si>
  <si>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</si>
  <si>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</si>
  <si>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</si>
  <si>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</si>
  <si>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</si>
  <si>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</si>
  <si>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</si>
  <si>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</si>
  <si>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</si>
  <si>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</si>
  <si>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</si>
  <si>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</si>
  <si>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</si>
  <si>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</si>
  <si>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</si>
  <si>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</si>
  <si>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</si>
  <si>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</si>
  <si>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</si>
  <si>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</si>
  <si>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</si>
  <si>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</si>
  <si>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</si>
  <si>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</si>
  <si>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</si>
  <si>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</si>
  <si>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</si>
  <si>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</si>
  <si>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</si>
  <si>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</si>
  <si>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</si>
  <si>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</si>
  <si>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</si>
  <si>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</si>
  <si>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</si>
  <si>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</si>
  <si>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</si>
  <si>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</si>
  <si>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</si>
  <si>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</si>
  <si>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</si>
  <si>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</si>
  <si>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</si>
  <si>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</si>
  <si>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</si>
  <si>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</si>
  <si>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</si>
  <si>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</si>
  <si>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</si>
  <si>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</si>
  <si>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</si>
  <si>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</si>
  <si>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</si>
  <si>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</si>
  <si>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</si>
  <si>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</si>
  <si>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</si>
  <si>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</si>
  <si>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</si>
  <si>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</si>
  <si>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</si>
  <si>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</si>
  <si>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</si>
  <si>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</si>
  <si>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</si>
  <si>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</si>
  <si>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</si>
  <si>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</si>
  <si>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</si>
  <si>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</si>
  <si>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</si>
  <si>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</si>
  <si>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</si>
  <si>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</si>
  <si>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</si>
  <si>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</si>
  <si>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</si>
  <si>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</si>
  <si>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</si>
  <si>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</si>
  <si>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</si>
  <si>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</si>
  <si>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</si>
  <si>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</si>
  <si>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</si>
  <si>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</si>
  <si>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</si>
  <si>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</si>
  <si>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</si>
  <si>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</si>
  <si>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</si>
  <si>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</si>
  <si>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</si>
  <si>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</si>
  <si>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</si>
  <si>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</si>
  <si>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</si>
  <si>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</si>
  <si>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</si>
  <si>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</si>
  <si>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</si>
  <si>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</si>
  <si>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</si>
  <si>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</si>
  <si>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</si>
  <si>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</si>
  <si>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</si>
  <si>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</si>
  <si>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</si>
  <si>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</si>
  <si>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</si>
  <si>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</si>
  <si>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</si>
  <si>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</si>
  <si>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</si>
  <si>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</si>
  <si>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</si>
  <si>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</si>
  <si>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</si>
  <si>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</si>
  <si>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</si>
  <si>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</si>
  <si>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</si>
  <si>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</si>
  <si>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</si>
  <si>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</si>
  <si>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</si>
  <si>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</si>
  <si>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</si>
  <si>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</si>
  <si>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</si>
  <si>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</si>
  <si>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</si>
  <si>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</si>
  <si>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</si>
  <si>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</si>
  <si>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</si>
  <si>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</si>
  <si>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</si>
  <si>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</si>
  <si>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</si>
  <si>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</si>
  <si>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</si>
  <si>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</si>
  <si>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</si>
  <si>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</si>
  <si>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</si>
  <si>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</si>
  <si>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</si>
  <si>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</si>
  <si>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</si>
  <si>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</si>
  <si>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</si>
  <si>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</si>
  <si>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</si>
  <si>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</si>
  <si>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</si>
  <si>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</si>
  <si>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</si>
  <si>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</si>
  <si>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</si>
  <si>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</si>
  <si>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</si>
  <si>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</si>
  <si>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</si>
  <si>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</si>
  <si>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</si>
  <si>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</si>
  <si>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</si>
  <si>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</si>
  <si>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</si>
  <si>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</si>
  <si>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</si>
  <si>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</si>
  <si>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</si>
  <si>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</si>
  <si>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</si>
  <si>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</si>
  <si>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</si>
  <si>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</si>
  <si>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</si>
  <si>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</si>
  <si>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</si>
  <si>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</si>
  <si>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</si>
  <si>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</si>
  <si>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</si>
  <si>
    <t>Stt</t>
  </si>
  <si>
    <t>Loại móng trụ</t>
  </si>
  <si>
    <t>Số lượng</t>
  </si>
  <si>
    <t>Gỗ chống (m3)</t>
  </si>
  <si>
    <t>Gỗ đà nẹp (m3)</t>
  </si>
  <si>
    <t>Gỗ ván (cả nẹp) (m3)</t>
  </si>
  <si>
    <t>Tổng khối lượng</t>
  </si>
  <si>
    <t>Kích thước móng</t>
  </si>
  <si>
    <t>1450x1150x500</t>
  </si>
  <si>
    <t>1300x1000x500</t>
  </si>
  <si>
    <t>Móng BT Đơn 12 mét</t>
  </si>
  <si>
    <t>1200x1200x800</t>
  </si>
  <si>
    <t>Móng BT Đôi 8,4 mét</t>
  </si>
  <si>
    <t>Móng BT Đôi 8,4 mét vướng đá</t>
  </si>
  <si>
    <t>Móng BT Đơn 12 mét vướng đá</t>
  </si>
  <si>
    <t>1000x1000x800</t>
  </si>
  <si>
    <t>Móng BT Đôi 12 mét vướng đá</t>
  </si>
  <si>
    <t>Móng BT Đôi 12 mét</t>
  </si>
  <si>
    <t>1500x1300x800</t>
  </si>
  <si>
    <t>1400x1200x800</t>
  </si>
  <si>
    <t>Móng BT Đôi 14 mét</t>
  </si>
  <si>
    <t>1800x1500x1200</t>
  </si>
  <si>
    <t>Chu vi ván (m2)</t>
  </si>
  <si>
    <t>CÁC VỊ TRÍ VƯỚNG MÓNG TRỤ ĐÔI</t>
  </si>
  <si>
    <t>PHẦN ĐƯỜNG DÂY TRUNG THẾ</t>
  </si>
  <si>
    <t>Trung thế Suối Râm 7A</t>
  </si>
  <si>
    <t>Loại Móng Trụ</t>
  </si>
  <si>
    <t>Kích thước móng trụ</t>
  </si>
  <si>
    <t>Ghi chú</t>
  </si>
  <si>
    <t>Trung thế Thừa Đức 11 A</t>
  </si>
  <si>
    <t>Trung thế Sông Ray 4A</t>
  </si>
  <si>
    <t>Trung thế Sông Ray 2B</t>
  </si>
  <si>
    <t>015A</t>
  </si>
  <si>
    <t>Trung thế Xuân Tây 19A</t>
  </si>
  <si>
    <t>Trung thế Nam Hà 3B</t>
  </si>
  <si>
    <t>PHẦN ĐƯỜNG DÂY HẠ THẾ</t>
  </si>
  <si>
    <t>Phát triển lưới hạ thế TBA Tân Bảo 3A</t>
  </si>
  <si>
    <t>Phát triển lưới hạ thế TBA Nam Hà 1</t>
  </si>
  <si>
    <t>347/06</t>
  </si>
  <si>
    <t>347/08</t>
  </si>
  <si>
    <t>347/09</t>
  </si>
  <si>
    <t>347/10</t>
  </si>
  <si>
    <t>347/12</t>
  </si>
  <si>
    <t>347/14</t>
  </si>
  <si>
    <t>347/15</t>
  </si>
  <si>
    <t>347/16</t>
  </si>
  <si>
    <t>347/17</t>
  </si>
  <si>
    <t>347/21</t>
  </si>
  <si>
    <t>Di dời TBA Nam Hà 1</t>
  </si>
  <si>
    <t>344/01</t>
  </si>
  <si>
    <t>344/03</t>
  </si>
  <si>
    <t>344/016</t>
  </si>
  <si>
    <t>344/22</t>
  </si>
  <si>
    <t>344/13</t>
  </si>
  <si>
    <t>348/01</t>
  </si>
  <si>
    <t>350/06</t>
  </si>
  <si>
    <t>350/07</t>
  </si>
  <si>
    <t>350/08</t>
  </si>
  <si>
    <t>350/09</t>
  </si>
  <si>
    <t>350/11</t>
  </si>
  <si>
    <t>Tổng số Móng đôi 12 m vướng</t>
  </si>
  <si>
    <t>Tổng số Móng đôi 14 m vướng</t>
  </si>
  <si>
    <t>Tổng số Móng đôi 8,4 m vướng</t>
  </si>
  <si>
    <t>22 móng</t>
  </si>
  <si>
    <t>24 móng</t>
  </si>
  <si>
    <t>2 móng</t>
  </si>
  <si>
    <t>T/K</t>
  </si>
  <si>
    <t>Móng BT đôi 8,4</t>
  </si>
  <si>
    <t>Móng BT đôi 12</t>
  </si>
  <si>
    <t>Móng BT đôi 14</t>
  </si>
  <si>
    <t>Móng BT đơn 12</t>
  </si>
  <si>
    <t>72 móng</t>
  </si>
  <si>
    <t>86 móng</t>
  </si>
  <si>
    <t>7 móng</t>
  </si>
  <si>
    <t>4 móng</t>
  </si>
  <si>
    <t>Âm móng trụ</t>
  </si>
  <si>
    <t>Hiệu chỉnh thiết kế</t>
  </si>
  <si>
    <t>Nghiên cứu xử lý lại</t>
  </si>
  <si>
    <t>Giảm 01 móng</t>
  </si>
  <si>
    <t>m ngang</t>
  </si>
  <si>
    <t>ok</t>
  </si>
  <si>
    <t xml:space="preserve">ok </t>
  </si>
  <si>
    <t>M ngang</t>
  </si>
  <si>
    <t>đo lại khoảng cách</t>
  </si>
  <si>
    <t>Lưới điện trung thế 1 pha Xuân Tây 19A</t>
  </si>
  <si>
    <t>1</t>
  </si>
  <si>
    <t>Lưới điện trung thế 1 pha Thừa Đức 11A</t>
  </si>
  <si>
    <t>Lưới trung thế 1 pha Suối Râm 7A</t>
  </si>
  <si>
    <t>Lưới điện trung thế 1 pha Thoại Hương 4A</t>
  </si>
  <si>
    <t>Lưới điện trung thế 3 pha Cánh đồng Xuân Tây 1A</t>
  </si>
  <si>
    <t>Lưới điện trung thế 3 pha Cánh Đồng Xuân Tây 1B</t>
  </si>
  <si>
    <t>009A</t>
  </si>
  <si>
    <t>Lưới điện trung thế 3 pha Nam Hà 3B</t>
  </si>
  <si>
    <t>VIII</t>
  </si>
  <si>
    <t>Lưới điện trung thế 3 pha Láng Me 5A-1</t>
  </si>
  <si>
    <t>IX</t>
  </si>
  <si>
    <t>Lưới điện trung thế 3 pha Láng Me 3B</t>
  </si>
  <si>
    <t>X</t>
  </si>
  <si>
    <t>XI</t>
  </si>
  <si>
    <t>Lưới điện trung thế 3 pha Sông Ray 4A</t>
  </si>
  <si>
    <t>Lưới điện trung thế 3 pha Sông Ray 2B</t>
  </si>
  <si>
    <t>XII</t>
  </si>
  <si>
    <t>Lưới điện trung thế 3 pha Sông Ray 7A</t>
  </si>
  <si>
    <t>Lưới điện trung thế 3 pha Láng Me 5B-5C</t>
  </si>
  <si>
    <t>XIII</t>
  </si>
  <si>
    <t>119/001</t>
  </si>
  <si>
    <t>XIV</t>
  </si>
  <si>
    <t>CỘNG A</t>
  </si>
  <si>
    <t>058/08</t>
  </si>
  <si>
    <t>058/10</t>
  </si>
  <si>
    <t>058/11</t>
  </si>
  <si>
    <t>046/03</t>
  </si>
  <si>
    <t>012/02</t>
  </si>
  <si>
    <t>012/03</t>
  </si>
  <si>
    <t>344/08</t>
  </si>
  <si>
    <t>344/11</t>
  </si>
  <si>
    <t>344/14</t>
  </si>
  <si>
    <t>344/15</t>
  </si>
  <si>
    <t>344/16</t>
  </si>
  <si>
    <t>350/01</t>
  </si>
  <si>
    <t>374/07</t>
  </si>
  <si>
    <t>374/09</t>
  </si>
  <si>
    <t>374/10</t>
  </si>
  <si>
    <t>381/21</t>
  </si>
  <si>
    <t>348/04</t>
  </si>
  <si>
    <t>348/07</t>
  </si>
  <si>
    <t>136/01</t>
  </si>
  <si>
    <t>136/02</t>
  </si>
  <si>
    <t>136/03</t>
  </si>
  <si>
    <t>136/04</t>
  </si>
  <si>
    <t>136/05</t>
  </si>
  <si>
    <t>136/07</t>
  </si>
  <si>
    <t>136/08</t>
  </si>
  <si>
    <t>136/09</t>
  </si>
  <si>
    <t>118/01</t>
  </si>
  <si>
    <t>118/03</t>
  </si>
  <si>
    <t>118/05</t>
  </si>
  <si>
    <t>118/06</t>
  </si>
  <si>
    <t>118/07</t>
  </si>
  <si>
    <t>118/09</t>
  </si>
  <si>
    <t>150/08</t>
  </si>
  <si>
    <t>150/11</t>
  </si>
  <si>
    <t>150/12</t>
  </si>
  <si>
    <t>150/15</t>
  </si>
  <si>
    <t>150/18</t>
  </si>
  <si>
    <t>150/21</t>
  </si>
  <si>
    <t>150/22</t>
  </si>
  <si>
    <t>150/23</t>
  </si>
  <si>
    <t>150/24</t>
  </si>
  <si>
    <t>150/25</t>
  </si>
  <si>
    <t>150/28</t>
  </si>
  <si>
    <t>150/08/01</t>
  </si>
  <si>
    <t>150/08/02</t>
  </si>
  <si>
    <t>150/08/04</t>
  </si>
  <si>
    <t>150/08/06</t>
  </si>
  <si>
    <t>150/08/07</t>
  </si>
  <si>
    <t>150/08/10</t>
  </si>
  <si>
    <t>CỘNG B</t>
  </si>
  <si>
    <t>Đổ đủ</t>
  </si>
  <si>
    <t>Chưa đổ</t>
  </si>
  <si>
    <t>344/09</t>
  </si>
  <si>
    <t>Chuyển từ trụ 344/08</t>
  </si>
  <si>
    <t>Giảm 1 móng do dân không cho đào</t>
  </si>
  <si>
    <t>Giảm 01 móng do dân không cho đào</t>
  </si>
  <si>
    <t>150/26</t>
  </si>
  <si>
    <t>T.K nhầm số trụ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</si>
</sst>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_(* #,##0_);_(* \(#,##0\);_(* &quot;-&quot;_);_(@_)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/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</borders>
  <cellStyleXfs count="9">
    <xf numFmtId="0" fontId="0" fillId="0" borderId="0"/>
    <xf numFmtId="43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1067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43" fontId="33" fillId="0" borderId="7" xfId="1" applyFont="1" applyBorder="1"/>
    <xf numFmtId="43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43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164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43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43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" fillId="0" borderId="77" xfId="0" applyFont="1" applyBorder="1"/>
    <xf numFmtId="0" fontId="2" fillId="0" borderId="78" xfId="0" applyFont="1" applyBorder="1"/>
    <xf numFmtId="0" fontId="1" fillId="0" borderId="78" xfId="0" applyFont="1" applyBorder="1"/>
    <xf numFmtId="0" fontId="2" fillId="0" borderId="81" xfId="0" applyFont="1" applyBorder="1"/>
    <xf numFmtId="0" fontId="1" fillId="0" borderId="81" xfId="0" applyFont="1" applyBorder="1"/>
    <xf numFmtId="0" fontId="1" fillId="0" borderId="77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0" fontId="1" fillId="0" borderId="78" xfId="0" applyFont="1" applyBorder="1" applyAlignment="1">
      <alignment wrapText="1"/>
    </xf>
    <xf numFmtId="0" fontId="1" fillId="0" borderId="78" xfId="0" applyFont="1" applyBorder="1" applyAlignment="1">
      <alignment vertical="center"/>
    </xf>
    <xf numFmtId="0" fontId="1" fillId="0" borderId="78" xfId="0" applyFont="1" applyBorder="1" applyAlignment="1">
      <alignment vertical="center" wrapText="1"/>
    </xf>
    <xf numFmtId="0" fontId="1" fillId="0" borderId="78" xfId="0" applyFont="1" applyBorder="1" applyAlignment="1">
      <alignment horizontal="right" vertical="center"/>
    </xf>
    <xf numFmtId="0" fontId="2" fillId="0" borderId="76" xfId="0" applyFont="1" applyBorder="1" applyAlignment="1">
      <alignment horizontal="center"/>
    </xf>
    <xf numFmtId="0" fontId="1" fillId="0" borderId="76" xfId="0" applyFont="1" applyBorder="1"/>
    <xf numFmtId="0" fontId="2" fillId="0" borderId="76" xfId="0" applyFont="1" applyBorder="1"/>
    <xf numFmtId="0" fontId="2" fillId="0" borderId="76" xfId="0" applyFont="1" applyBorder="1" applyAlignment="1">
      <alignment horizontal="left" vertical="center"/>
    </xf>
    <xf numFmtId="0" fontId="1" fillId="0" borderId="76" xfId="0" quotePrefix="1" applyFont="1" applyBorder="1" applyAlignment="1">
      <alignment horizontal="center" vertical="center"/>
    </xf>
    <xf numFmtId="0" fontId="2" fillId="0" borderId="0" xfId="0" applyFont="1" applyAlignment="1"/>
    <xf numFmtId="0" fontId="2" fillId="0" borderId="87" xfId="0" applyFont="1" applyBorder="1" applyAlignment="1">
      <alignment horizontal="center" vertical="center"/>
    </xf>
    <xf numFmtId="0" fontId="2" fillId="0" borderId="91" xfId="0" applyFont="1" applyBorder="1"/>
    <xf numFmtId="0" fontId="1" fillId="0" borderId="92" xfId="0" applyFont="1" applyBorder="1" applyAlignment="1">
      <alignment horizontal="center" vertical="center"/>
    </xf>
    <xf numFmtId="0" fontId="1" fillId="0" borderId="92" xfId="0" applyFont="1" applyBorder="1"/>
    <xf numFmtId="0" fontId="2" fillId="0" borderId="93" xfId="0" applyFont="1" applyBorder="1"/>
    <xf numFmtId="0" fontId="2" fillId="0" borderId="8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Continuous" vertical="center"/>
    </xf>
    <xf numFmtId="0" fontId="2" fillId="2" borderId="1" xfId="0" applyFont="1" applyFill="1" applyBorder="1" applyAlignment="1">
      <alignment horizontal="center" textRotation="90"/>
    </xf>
    <xf numFmtId="0" fontId="2" fillId="2" borderId="4" xfId="0" applyFont="1" applyFill="1" applyBorder="1" applyAlignment="1">
      <alignment vertical="center"/>
    </xf>
    <xf numFmtId="168" fontId="1" fillId="2" borderId="1" xfId="0" applyNumberFormat="1" applyFont="1" applyFill="1" applyBorder="1" applyAlignment="1">
      <alignment horizontal="center" vertical="center"/>
    </xf>
    <xf numFmtId="168" fontId="2" fillId="2" borderId="1" xfId="0" applyNumberFormat="1" applyFont="1" applyFill="1" applyBorder="1" applyAlignment="1">
      <alignment vertical="center"/>
    </xf>
    <xf numFmtId="168" fontId="2" fillId="2" borderId="4" xfId="0" applyNumberFormat="1" applyFont="1" applyFill="1" applyBorder="1" applyAlignment="1">
      <alignment vertical="center"/>
    </xf>
    <xf numFmtId="168" fontId="1" fillId="2" borderId="76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168" fontId="4" fillId="2" borderId="4" xfId="0" applyNumberFormat="1" applyFont="1" applyFill="1" applyBorder="1" applyAlignment="1">
      <alignment vertical="center"/>
    </xf>
    <xf numFmtId="168" fontId="3" fillId="2" borderId="1" xfId="0" applyNumberFormat="1" applyFont="1" applyFill="1" applyBorder="1" applyAlignment="1">
      <alignment horizontal="center" vertical="center"/>
    </xf>
    <xf numFmtId="168" fontId="3" fillId="2" borderId="76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8" fontId="1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5" borderId="0" xfId="0" applyFont="1" applyFill="1" applyAlignment="1">
      <alignment horizontal="centerContinuous" vertical="center"/>
    </xf>
    <xf numFmtId="0" fontId="2" fillId="5" borderId="1" xfId="0" applyFont="1" applyFill="1" applyBorder="1" applyAlignment="1">
      <alignment horizontal="center" textRotation="90"/>
    </xf>
    <xf numFmtId="0" fontId="2" fillId="5" borderId="4" xfId="0" applyFont="1" applyFill="1" applyBorder="1" applyAlignment="1">
      <alignment vertical="center"/>
    </xf>
    <xf numFmtId="168" fontId="2" fillId="5" borderId="4" xfId="0" applyNumberFormat="1" applyFont="1" applyFill="1" applyBorder="1" applyAlignment="1">
      <alignment vertical="center"/>
    </xf>
    <xf numFmtId="168" fontId="1" fillId="5" borderId="76" xfId="0" applyNumberFormat="1" applyFont="1" applyFill="1" applyBorder="1" applyAlignment="1">
      <alignment horizontal="center" vertical="center"/>
    </xf>
    <xf numFmtId="168" fontId="4" fillId="5" borderId="4" xfId="0" applyNumberFormat="1" applyFont="1" applyFill="1" applyBorder="1" applyAlignment="1">
      <alignment vertical="center"/>
    </xf>
    <xf numFmtId="168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19" borderId="0" xfId="0" applyFont="1" applyFill="1" applyAlignment="1">
      <alignment horizontal="centerContinuous" vertical="center"/>
    </xf>
    <xf numFmtId="0" fontId="2" fillId="19" borderId="1" xfId="0" applyFont="1" applyFill="1" applyBorder="1" applyAlignment="1">
      <alignment horizontal="center" textRotation="90"/>
    </xf>
    <xf numFmtId="0" fontId="2" fillId="19" borderId="4" xfId="0" applyFont="1" applyFill="1" applyBorder="1" applyAlignment="1">
      <alignment vertical="center"/>
    </xf>
    <xf numFmtId="168" fontId="1" fillId="19" borderId="1" xfId="0" applyNumberFormat="1" applyFont="1" applyFill="1" applyBorder="1" applyAlignment="1">
      <alignment horizontal="center" vertical="center"/>
    </xf>
    <xf numFmtId="168" fontId="2" fillId="19" borderId="1" xfId="0" applyNumberFormat="1" applyFont="1" applyFill="1" applyBorder="1" applyAlignment="1">
      <alignment vertical="center"/>
    </xf>
    <xf numFmtId="168" fontId="2" fillId="19" borderId="4" xfId="0" applyNumberFormat="1" applyFont="1" applyFill="1" applyBorder="1" applyAlignment="1">
      <alignment vertical="center"/>
    </xf>
    <xf numFmtId="168" fontId="1" fillId="19" borderId="76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vertical="center"/>
    </xf>
    <xf numFmtId="168" fontId="4" fillId="19" borderId="4" xfId="0" applyNumberFormat="1" applyFont="1" applyFill="1" applyBorder="1" applyAlignment="1">
      <alignment vertical="center"/>
    </xf>
    <xf numFmtId="168" fontId="3" fillId="19" borderId="1" xfId="0" applyNumberFormat="1" applyFont="1" applyFill="1" applyBorder="1" applyAlignment="1">
      <alignment horizontal="center" vertical="center"/>
    </xf>
    <xf numFmtId="168" fontId="3" fillId="19" borderId="76" xfId="0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vertical="center"/>
    </xf>
    <xf numFmtId="168" fontId="1" fillId="19" borderId="0" xfId="0" applyNumberFormat="1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2" fillId="24" borderId="0" xfId="0" applyFont="1" applyFill="1" applyAlignment="1">
      <alignment horizontal="centerContinuous" vertical="center"/>
    </xf>
    <xf numFmtId="0" fontId="12" fillId="24" borderId="1" xfId="0" applyFont="1" applyFill="1" applyBorder="1" applyAlignment="1">
      <alignment horizontal="center" textRotation="90"/>
    </xf>
    <xf numFmtId="0" fontId="12" fillId="24" borderId="4" xfId="0" applyFont="1" applyFill="1" applyBorder="1" applyAlignment="1">
      <alignment vertical="center"/>
    </xf>
    <xf numFmtId="168" fontId="27" fillId="24" borderId="1" xfId="0" applyNumberFormat="1" applyFont="1" applyFill="1" applyBorder="1" applyAlignment="1">
      <alignment horizontal="center" vertical="center"/>
    </xf>
    <xf numFmtId="168" fontId="12" fillId="24" borderId="1" xfId="0" applyNumberFormat="1" applyFont="1" applyFill="1" applyBorder="1" applyAlignment="1">
      <alignment vertical="center"/>
    </xf>
    <xf numFmtId="168" fontId="12" fillId="24" borderId="4" xfId="0" applyNumberFormat="1" applyFont="1" applyFill="1" applyBorder="1" applyAlignment="1">
      <alignment vertical="center"/>
    </xf>
    <xf numFmtId="168" fontId="27" fillId="24" borderId="76" xfId="0" applyNumberFormat="1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vertical="center"/>
    </xf>
    <xf numFmtId="168" fontId="27" fillId="24" borderId="0" xfId="0" applyNumberFormat="1" applyFont="1" applyFill="1" applyAlignment="1">
      <alignment vertical="center"/>
    </xf>
    <xf numFmtId="0" fontId="27" fillId="24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2" fillId="3" borderId="1" xfId="0" applyFont="1" applyFill="1" applyBorder="1" applyAlignment="1">
      <alignment horizontal="center" textRotation="90"/>
    </xf>
    <xf numFmtId="168" fontId="1" fillId="3" borderId="1" xfId="0" applyNumberFormat="1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vertical="center"/>
    </xf>
    <xf numFmtId="168" fontId="1" fillId="3" borderId="76" xfId="0" applyNumberFormat="1" applyFont="1" applyFill="1" applyBorder="1" applyAlignment="1">
      <alignment horizontal="center" vertical="center"/>
    </xf>
    <xf numFmtId="168" fontId="3" fillId="3" borderId="1" xfId="0" applyNumberFormat="1" applyFont="1" applyFill="1" applyBorder="1" applyAlignment="1">
      <alignment horizontal="center" vertical="center"/>
    </xf>
    <xf numFmtId="168" fontId="3" fillId="3" borderId="76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68" fontId="1" fillId="3" borderId="0" xfId="0" applyNumberFormat="1" applyFont="1" applyFill="1" applyAlignment="1">
      <alignment vertical="center"/>
    </xf>
    <xf numFmtId="0" fontId="1" fillId="3" borderId="0" xfId="0" applyFont="1" applyFill="1" applyAlignment="1">
      <alignment vertical="center"/>
    </xf>
    <xf numFmtId="49" fontId="2" fillId="0" borderId="91" xfId="0" applyNumberFormat="1" applyFont="1" applyBorder="1" applyAlignment="1">
      <alignment horizontal="center" vertical="center"/>
    </xf>
    <xf numFmtId="49" fontId="2" fillId="0" borderId="93" xfId="0" applyNumberFormat="1" applyFont="1" applyBorder="1" applyAlignment="1">
      <alignment horizontal="center" vertical="center"/>
    </xf>
    <xf numFmtId="49" fontId="1" fillId="0" borderId="92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2" fillId="0" borderId="87" xfId="0" applyNumberFormat="1" applyFont="1" applyBorder="1" applyAlignment="1">
      <alignment horizontal="center" vertical="center"/>
    </xf>
    <xf numFmtId="49" fontId="2" fillId="0" borderId="91" xfId="0" applyNumberFormat="1" applyFont="1" applyBorder="1"/>
    <xf numFmtId="49" fontId="2" fillId="0" borderId="93" xfId="0" applyNumberFormat="1" applyFont="1" applyBorder="1"/>
    <xf numFmtId="49" fontId="2" fillId="0" borderId="92" xfId="0" applyNumberFormat="1" applyFont="1" applyBorder="1" applyAlignment="1">
      <alignment horizontal="left" vertical="center"/>
    </xf>
    <xf numFmtId="49" fontId="2" fillId="0" borderId="92" xfId="0" applyNumberFormat="1" applyFont="1" applyBorder="1" applyAlignment="1">
      <alignment horizontal="center" vertical="center"/>
    </xf>
    <xf numFmtId="49" fontId="1" fillId="0" borderId="94" xfId="0" applyNumberFormat="1" applyFont="1" applyBorder="1" applyAlignment="1">
      <alignment horizontal="center" vertical="center"/>
    </xf>
    <xf numFmtId="0" fontId="1" fillId="0" borderId="94" xfId="0" applyFont="1" applyBorder="1" applyAlignment="1">
      <alignment horizontal="center" vertical="center"/>
    </xf>
    <xf numFmtId="0" fontId="1" fillId="0" borderId="94" xfId="0" applyFont="1" applyBorder="1"/>
    <xf numFmtId="0" fontId="1" fillId="0" borderId="92" xfId="0" applyNumberFormat="1" applyFont="1" applyBorder="1" applyAlignment="1">
      <alignment horizontal="center" vertical="center"/>
    </xf>
    <xf numFmtId="0" fontId="2" fillId="0" borderId="91" xfId="0" applyNumberFormat="1" applyFont="1" applyBorder="1"/>
    <xf numFmtId="0" fontId="2" fillId="0" borderId="93" xfId="0" applyNumberFormat="1" applyFont="1" applyBorder="1"/>
    <xf numFmtId="0" fontId="2" fillId="0" borderId="92" xfId="0" applyNumberFormat="1" applyFont="1" applyBorder="1" applyAlignment="1">
      <alignment horizontal="left" vertical="center"/>
    </xf>
    <xf numFmtId="0" fontId="2" fillId="5" borderId="76" xfId="0" applyFont="1" applyFill="1" applyBorder="1" applyAlignment="1">
      <alignment horizontal="center" textRotation="90"/>
    </xf>
    <xf numFmtId="0" fontId="2" fillId="5" borderId="85" xfId="0" applyFont="1" applyFill="1" applyBorder="1" applyAlignment="1">
      <alignment vertical="center"/>
    </xf>
    <xf numFmtId="0" fontId="2" fillId="5" borderId="85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textRotation="90"/>
    </xf>
    <xf numFmtId="0" fontId="2" fillId="19" borderId="85" xfId="0" applyFont="1" applyFill="1" applyBorder="1" applyAlignment="1">
      <alignment vertical="center"/>
    </xf>
    <xf numFmtId="0" fontId="3" fillId="19" borderId="76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vertical="center"/>
    </xf>
    <xf numFmtId="0" fontId="2" fillId="19" borderId="85" xfId="0" applyFont="1" applyFill="1" applyBorder="1" applyAlignment="1">
      <alignment horizontal="center" vertical="center"/>
    </xf>
    <xf numFmtId="0" fontId="27" fillId="19" borderId="76" xfId="0" applyFont="1" applyFill="1" applyBorder="1" applyAlignment="1">
      <alignment horizontal="center" vertical="center"/>
    </xf>
    <xf numFmtId="0" fontId="1" fillId="19" borderId="76" xfId="0" applyFont="1" applyFill="1" applyBorder="1" applyAlignment="1">
      <alignment horizontal="center" vertical="center"/>
    </xf>
    <xf numFmtId="49" fontId="2" fillId="0" borderId="94" xfId="0" applyNumberFormat="1" applyFont="1" applyBorder="1" applyAlignment="1">
      <alignment horizontal="left" vertical="center"/>
    </xf>
    <xf numFmtId="49" fontId="2" fillId="0" borderId="94" xfId="0" applyNumberFormat="1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4" xfId="0" applyFont="1" applyBorder="1"/>
    <xf numFmtId="49" fontId="2" fillId="3" borderId="76" xfId="0" applyNumberFormat="1" applyFont="1" applyFill="1" applyBorder="1" applyAlignment="1">
      <alignment horizontal="left" vertical="center"/>
    </xf>
    <xf numFmtId="49" fontId="1" fillId="3" borderId="76" xfId="0" applyNumberFormat="1" applyFont="1" applyFill="1" applyBorder="1" applyAlignment="1">
      <alignment horizontal="center" vertical="center"/>
    </xf>
    <xf numFmtId="0" fontId="1" fillId="3" borderId="76" xfId="0" applyFont="1" applyFill="1" applyBorder="1" applyAlignment="1">
      <alignment horizontal="center" vertical="center"/>
    </xf>
    <xf numFmtId="0" fontId="1" fillId="3" borderId="76" xfId="0" applyFont="1" applyFill="1" applyBorder="1"/>
    <xf numFmtId="0" fontId="1" fillId="0" borderId="94" xfId="0" applyNumberFormat="1" applyFont="1" applyBorder="1" applyAlignment="1">
      <alignment horizontal="center" vertical="center"/>
    </xf>
    <xf numFmtId="49" fontId="1" fillId="0" borderId="93" xfId="0" applyNumberFormat="1" applyFont="1" applyBorder="1" applyAlignment="1">
      <alignment horizontal="center" vertical="center"/>
    </xf>
    <xf numFmtId="0" fontId="1" fillId="0" borderId="93" xfId="0" applyFont="1" applyBorder="1" applyAlignment="1">
      <alignment horizontal="center" vertical="center"/>
    </xf>
    <xf numFmtId="0" fontId="1" fillId="0" borderId="93" xfId="0" applyFont="1" applyBorder="1"/>
    <xf numFmtId="0" fontId="2" fillId="3" borderId="76" xfId="0" applyNumberFormat="1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 vertical="center"/>
    </xf>
    <xf numFmtId="0" fontId="2" fillId="3" borderId="76" xfId="0" applyFont="1" applyFill="1" applyBorder="1"/>
    <xf numFmtId="0" fontId="1" fillId="19" borderId="92" xfId="0" applyFont="1" applyFill="1" applyBorder="1" applyAlignment="1">
      <alignment horizontal="center" vertical="center"/>
    </xf>
    <xf numFmtId="0" fontId="1" fillId="4" borderId="94" xfId="0" applyFont="1" applyFill="1" applyBorder="1" applyAlignment="1">
      <alignment horizontal="center" vertical="center"/>
    </xf>
    <xf numFmtId="0" fontId="1" fillId="25" borderId="92" xfId="0" applyFont="1" applyFill="1" applyBorder="1" applyAlignment="1">
      <alignment horizontal="center" vertical="center"/>
    </xf>
    <xf numFmtId="0" fontId="1" fillId="5" borderId="92" xfId="0" applyFont="1" applyFill="1" applyBorder="1" applyAlignment="1">
      <alignment horizontal="center" vertical="center"/>
    </xf>
    <xf numFmtId="0" fontId="1" fillId="26" borderId="92" xfId="0" applyFont="1" applyFill="1" applyBorder="1" applyAlignment="1">
      <alignment horizontal="center" vertical="center"/>
    </xf>
    <xf numFmtId="0" fontId="1" fillId="11" borderId="92" xfId="0" applyFont="1" applyFill="1" applyBorder="1" applyAlignment="1">
      <alignment horizontal="center" vertical="center"/>
    </xf>
    <xf numFmtId="49" fontId="1" fillId="27" borderId="92" xfId="0" applyNumberFormat="1" applyFont="1" applyFill="1" applyBorder="1" applyAlignment="1">
      <alignment horizontal="center" vertical="center"/>
    </xf>
    <xf numFmtId="0" fontId="1" fillId="27" borderId="92" xfId="0" applyNumberFormat="1" applyFont="1" applyFill="1" applyBorder="1" applyAlignment="1">
      <alignment horizontal="center" vertical="center"/>
    </xf>
    <xf numFmtId="0" fontId="1" fillId="24" borderId="92" xfId="0" applyNumberFormat="1" applyFont="1" applyFill="1" applyBorder="1" applyAlignment="1">
      <alignment horizontal="center" vertical="center"/>
    </xf>
    <xf numFmtId="0" fontId="1" fillId="0" borderId="92" xfId="0" applyNumberFormat="1" applyFont="1" applyFill="1" applyBorder="1" applyAlignment="1">
      <alignment horizontal="center" vertical="center"/>
    </xf>
    <xf numFmtId="0" fontId="1" fillId="24" borderId="92" xfId="0" applyFont="1" applyFill="1" applyBorder="1" applyAlignment="1">
      <alignment horizontal="center" vertical="center"/>
    </xf>
    <xf numFmtId="0" fontId="1" fillId="24" borderId="94" xfId="0" applyFont="1" applyFill="1" applyBorder="1" applyAlignment="1">
      <alignment horizontal="center" vertical="center"/>
    </xf>
    <xf numFmtId="0" fontId="1" fillId="0" borderId="94" xfId="0" applyFont="1" applyBorder="1" applyAlignment="1">
      <alignment horizontal="left" vertical="center" wrapText="1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81" fontId="12" fillId="22" borderId="1" xfId="0" applyNumberFormat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990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991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992" t="s">
        <v>2338</v>
      </c>
      <c r="E33" s="993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Zeros="0" view="pageBreakPreview" zoomScaleNormal="100" zoomScaleSheetLayoutView="100" workbookViewId="0">
      <selection activeCell="H23" sqref="H23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H23" sqref="H2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994" t="s">
        <v>1763</v>
      </c>
      <c r="D4" s="994" t="s">
        <v>1958</v>
      </c>
      <c r="E4" s="994" t="s">
        <v>1959</v>
      </c>
      <c r="F4" s="994" t="s">
        <v>2011</v>
      </c>
      <c r="G4" s="994" t="s">
        <v>1960</v>
      </c>
      <c r="H4" s="994"/>
      <c r="I4" s="994" t="s">
        <v>2012</v>
      </c>
    </row>
    <row r="5" spans="1:11" s="32" customFormat="1">
      <c r="C5" s="994"/>
      <c r="D5" s="994"/>
      <c r="E5" s="994"/>
      <c r="F5" s="994"/>
      <c r="G5" s="282" t="s">
        <v>1961</v>
      </c>
      <c r="H5" s="282" t="s">
        <v>1627</v>
      </c>
      <c r="I5" s="994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2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6.8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2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2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2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H23" sqref="H2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995" t="s">
        <v>1763</v>
      </c>
      <c r="D6" s="995" t="s">
        <v>1839</v>
      </c>
      <c r="E6" s="995" t="s">
        <v>1840</v>
      </c>
      <c r="F6" s="997" t="s">
        <v>1841</v>
      </c>
      <c r="G6" s="999"/>
      <c r="H6" s="999"/>
      <c r="I6" s="998"/>
    </row>
    <row r="7" spans="1:11" s="334" customFormat="1">
      <c r="C7" s="996"/>
      <c r="D7" s="996"/>
      <c r="E7" s="996"/>
      <c r="F7" s="997" t="s">
        <v>1842</v>
      </c>
      <c r="G7" s="998"/>
      <c r="H7" s="997" t="s">
        <v>1843</v>
      </c>
      <c r="I7" s="998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H23" sqref="H23"/>
      <selection pane="topRight" activeCell="H23" sqref="H23"/>
      <selection pane="bottomLeft" activeCell="H23" sqref="H23"/>
      <selection pane="bottomRight" activeCell="H23" sqref="H2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1000" t="s">
        <v>1763</v>
      </c>
      <c r="D5" s="1000" t="s">
        <v>1622</v>
      </c>
      <c r="E5" s="1000" t="s">
        <v>1747</v>
      </c>
      <c r="F5" s="1000" t="s">
        <v>1748</v>
      </c>
      <c r="G5" s="1000" t="s">
        <v>1626</v>
      </c>
      <c r="H5" s="1000"/>
      <c r="I5" s="1000"/>
      <c r="J5" s="1000"/>
      <c r="K5" s="1000"/>
      <c r="L5" s="1000"/>
      <c r="M5" s="1000" t="s">
        <v>1627</v>
      </c>
      <c r="N5" s="1000"/>
      <c r="O5" s="1000"/>
      <c r="P5" s="1000"/>
      <c r="Q5" s="1000"/>
      <c r="R5" s="1000"/>
    </row>
    <row r="6" spans="1:18" s="337" customFormat="1">
      <c r="A6" s="337" t="s">
        <v>1625</v>
      </c>
      <c r="C6" s="1000"/>
      <c r="D6" s="1000"/>
      <c r="E6" s="1000"/>
      <c r="F6" s="1000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201" activePane="bottomRight" state="frozen"/>
      <selection activeCell="F43" sqref="F43"/>
      <selection pane="topRight" activeCell="F43" sqref="F43"/>
      <selection pane="bottomLeft" activeCell="F43" sqref="F43"/>
      <selection pane="bottomRight" activeCell="G263" sqref="G263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1005" t="s">
        <v>1746</v>
      </c>
      <c r="E4" s="1005" t="s">
        <v>1622</v>
      </c>
      <c r="F4" s="1005" t="s">
        <v>1747</v>
      </c>
      <c r="G4" s="1005" t="s">
        <v>1748</v>
      </c>
      <c r="H4" s="1002" t="s">
        <v>1626</v>
      </c>
      <c r="I4" s="1003"/>
      <c r="J4" s="1003"/>
      <c r="K4" s="1003"/>
      <c r="L4" s="1003"/>
      <c r="M4" s="1004"/>
      <c r="N4" s="1002" t="s">
        <v>1627</v>
      </c>
      <c r="O4" s="1003"/>
      <c r="P4" s="1003"/>
      <c r="Q4" s="1003"/>
      <c r="R4" s="1003"/>
      <c r="S4" s="1004"/>
      <c r="U4" s="614"/>
      <c r="V4" s="614"/>
      <c r="W4" s="614"/>
      <c r="X4" s="614"/>
      <c r="Y4" s="614"/>
      <c r="Z4" s="614"/>
      <c r="AA4" s="614"/>
      <c r="AB4" s="614"/>
      <c r="AD4" s="1001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1006"/>
      <c r="E5" s="1006"/>
      <c r="F5" s="1006"/>
      <c r="G5" s="1006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1001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1000" t="s">
        <v>1841</v>
      </c>
      <c r="G5" s="1000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563" zoomScale="85" zoomScaleNormal="100" zoomScaleSheetLayoutView="85" workbookViewId="0">
      <selection activeCell="B599" sqref="B599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1008" t="s">
        <v>2470</v>
      </c>
      <c r="B2" s="1009"/>
      <c r="C2" s="1010" t="s">
        <v>2471</v>
      </c>
      <c r="D2" s="1010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995" t="s">
        <v>1763</v>
      </c>
      <c r="E28" s="995" t="s">
        <v>1930</v>
      </c>
      <c r="F28" s="995" t="s">
        <v>1894</v>
      </c>
      <c r="G28" s="995" t="s">
        <v>1747</v>
      </c>
      <c r="H28" s="995" t="s">
        <v>1748</v>
      </c>
      <c r="I28" s="997" t="s">
        <v>1626</v>
      </c>
      <c r="J28" s="999"/>
      <c r="K28" s="999"/>
      <c r="L28" s="998"/>
      <c r="M28" s="997" t="s">
        <v>1895</v>
      </c>
      <c r="N28" s="999"/>
      <c r="O28" s="999"/>
      <c r="P28" s="998"/>
      <c r="Q28" s="995" t="s">
        <v>1398</v>
      </c>
      <c r="S28" s="1007" t="s">
        <v>2550</v>
      </c>
      <c r="T28" s="1007" t="s">
        <v>1748</v>
      </c>
    </row>
    <row r="29" spans="1:20" s="353" customFormat="1">
      <c r="A29" s="353" t="s">
        <v>477</v>
      </c>
      <c r="C29" s="337"/>
      <c r="D29" s="996"/>
      <c r="E29" s="996"/>
      <c r="F29" s="996"/>
      <c r="G29" s="996"/>
      <c r="H29" s="996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996"/>
      <c r="S29" s="1007"/>
      <c r="T29" s="1007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1016" t="s">
        <v>0</v>
      </c>
      <c r="B4" s="1016" t="s">
        <v>1</v>
      </c>
      <c r="C4" s="1016" t="s">
        <v>2</v>
      </c>
      <c r="D4" s="1016" t="s">
        <v>3</v>
      </c>
      <c r="E4" s="1016" t="s">
        <v>4</v>
      </c>
      <c r="F4" s="1016"/>
      <c r="G4" s="1016"/>
      <c r="H4" s="277" t="s">
        <v>2156</v>
      </c>
      <c r="I4" s="285"/>
      <c r="J4" s="1017" t="s">
        <v>5</v>
      </c>
      <c r="K4" s="1011" t="s">
        <v>6</v>
      </c>
      <c r="L4" s="1012" t="s">
        <v>7</v>
      </c>
      <c r="M4" s="1013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1016"/>
      <c r="B5" s="1016"/>
      <c r="C5" s="1016"/>
      <c r="D5" s="1016"/>
      <c r="E5" s="284" t="s">
        <v>1361</v>
      </c>
      <c r="F5" s="284" t="s">
        <v>1362</v>
      </c>
      <c r="G5" s="284" t="s">
        <v>478</v>
      </c>
      <c r="H5" s="277"/>
      <c r="J5" s="1017"/>
      <c r="K5" s="1011"/>
      <c r="L5" s="1012"/>
      <c r="M5" s="1013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1014" t="s">
        <v>1253</v>
      </c>
      <c r="S10" s="1015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995" t="s">
        <v>1893</v>
      </c>
      <c r="D6" s="995" t="s">
        <v>2125</v>
      </c>
      <c r="E6" s="995" t="s">
        <v>1747</v>
      </c>
      <c r="F6" s="995" t="s">
        <v>2152</v>
      </c>
      <c r="G6" s="997" t="s">
        <v>1626</v>
      </c>
      <c r="H6" s="999"/>
      <c r="I6" s="998"/>
      <c r="J6" s="997" t="s">
        <v>1627</v>
      </c>
      <c r="K6" s="999"/>
      <c r="L6" s="998"/>
      <c r="O6" s="460"/>
      <c r="P6" s="460"/>
      <c r="Q6" s="460"/>
      <c r="R6" s="460"/>
      <c r="S6" s="460"/>
      <c r="X6" s="460"/>
      <c r="AC6" s="460"/>
    </row>
    <row r="7" spans="1:29" s="353" customFormat="1">
      <c r="C7" s="996"/>
      <c r="D7" s="996"/>
      <c r="E7" s="996"/>
      <c r="F7" s="996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1005" t="s">
        <v>2204</v>
      </c>
      <c r="D5" s="1005" t="s">
        <v>1893</v>
      </c>
      <c r="E5" s="1005" t="s">
        <v>2205</v>
      </c>
      <c r="F5" s="1005" t="s">
        <v>1747</v>
      </c>
      <c r="G5" s="1005" t="s">
        <v>2257</v>
      </c>
      <c r="H5" s="1005" t="s">
        <v>2258</v>
      </c>
      <c r="I5" s="1002" t="s">
        <v>2259</v>
      </c>
      <c r="J5" s="1004"/>
      <c r="K5" s="1002" t="s">
        <v>2260</v>
      </c>
      <c r="L5" s="1004"/>
      <c r="M5" s="1002" t="s">
        <v>1627</v>
      </c>
      <c r="N5" s="1004"/>
      <c r="O5" s="408"/>
      <c r="P5" s="1021" t="s">
        <v>2212</v>
      </c>
      <c r="Q5" s="1019" t="s">
        <v>2206</v>
      </c>
      <c r="R5" s="1019" t="s">
        <v>2207</v>
      </c>
      <c r="S5" s="1019" t="s">
        <v>2208</v>
      </c>
      <c r="T5" s="1018" t="s">
        <v>2209</v>
      </c>
      <c r="U5" s="1018" t="s">
        <v>2210</v>
      </c>
      <c r="V5" s="1018" t="s">
        <v>2211</v>
      </c>
      <c r="W5" s="1019" t="s">
        <v>2292</v>
      </c>
      <c r="X5" s="1019" t="s">
        <v>2252</v>
      </c>
      <c r="Y5" s="1019" t="s">
        <v>2253</v>
      </c>
      <c r="Z5" s="1018" t="s">
        <v>2293</v>
      </c>
      <c r="AA5" s="1018" t="s">
        <v>2252</v>
      </c>
      <c r="AB5" s="1018" t="s">
        <v>2253</v>
      </c>
      <c r="AC5" s="1018" t="s">
        <v>2292</v>
      </c>
      <c r="AD5" s="1020" t="s">
        <v>2252</v>
      </c>
      <c r="AE5" s="1020" t="s">
        <v>2253</v>
      </c>
      <c r="AF5" s="1018" t="s">
        <v>2293</v>
      </c>
      <c r="AG5" s="1018" t="s">
        <v>2252</v>
      </c>
      <c r="AH5" s="1018" t="s">
        <v>2253</v>
      </c>
    </row>
    <row r="6" spans="2:34" ht="31.5" customHeight="1">
      <c r="C6" s="1006"/>
      <c r="D6" s="1006"/>
      <c r="E6" s="1006"/>
      <c r="F6" s="1006"/>
      <c r="G6" s="1006"/>
      <c r="H6" s="1006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1021"/>
      <c r="Q6" s="1019"/>
      <c r="R6" s="1019"/>
      <c r="S6" s="1019"/>
      <c r="T6" s="1018"/>
      <c r="U6" s="1018"/>
      <c r="V6" s="1018"/>
      <c r="W6" s="1019"/>
      <c r="X6" s="1019"/>
      <c r="Y6" s="1019"/>
      <c r="Z6" s="1018"/>
      <c r="AA6" s="1018"/>
      <c r="AB6" s="1018"/>
      <c r="AC6" s="1018"/>
      <c r="AD6" s="1020"/>
      <c r="AE6" s="1020"/>
      <c r="AF6" s="1018"/>
      <c r="AG6" s="1018"/>
      <c r="AH6" s="1018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I5:J5"/>
    <mergeCell ref="K5:L5"/>
    <mergeCell ref="M5:N5"/>
    <mergeCell ref="C5:C6"/>
    <mergeCell ref="D5:D6"/>
    <mergeCell ref="E5:E6"/>
    <mergeCell ref="F5:F6"/>
    <mergeCell ref="G5:G6"/>
    <mergeCell ref="H5:H6"/>
    <mergeCell ref="P5:P6"/>
    <mergeCell ref="Q5:Q6"/>
    <mergeCell ref="R5:R6"/>
    <mergeCell ref="S5:S6"/>
    <mergeCell ref="T5:T6"/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1025" t="s">
        <v>4011</v>
      </c>
      <c r="B3" s="1025"/>
      <c r="C3" s="1025"/>
      <c r="D3" s="1025"/>
      <c r="E3" s="1025"/>
    </row>
    <row r="4" spans="1:17" ht="22.5" customHeight="1">
      <c r="A4" s="1025"/>
      <c r="B4" s="1025"/>
      <c r="C4" s="1025"/>
      <c r="D4" s="1025"/>
      <c r="E4" s="1025"/>
      <c r="H4" s="206"/>
      <c r="I4" s="206"/>
      <c r="J4" s="206"/>
      <c r="K4" s="206"/>
      <c r="L4" s="206"/>
      <c r="M4" s="1023" t="s">
        <v>2473</v>
      </c>
      <c r="N4" s="1023"/>
      <c r="O4" s="1023"/>
      <c r="P4" s="1023"/>
      <c r="Q4" s="1023"/>
    </row>
    <row r="5" spans="1:17" ht="16.2">
      <c r="A5" s="194"/>
      <c r="B5" s="1022"/>
      <c r="C5" s="1022"/>
      <c r="D5" s="1022"/>
      <c r="E5" s="194"/>
      <c r="H5" s="1024" t="s">
        <v>2413</v>
      </c>
      <c r="I5" s="1024"/>
      <c r="J5" s="1024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6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6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1035"/>
      <c r="F4" s="1035"/>
      <c r="G4" s="1035"/>
      <c r="H4" s="1035"/>
      <c r="I4" s="1035"/>
      <c r="J4" s="1035"/>
      <c r="K4" s="1035"/>
      <c r="L4" s="1035"/>
      <c r="M4" s="1035"/>
      <c r="N4" s="1035"/>
      <c r="O4" s="1035"/>
      <c r="P4" s="1035"/>
      <c r="Q4" s="1035"/>
      <c r="R4" s="1035"/>
      <c r="S4" s="1035"/>
      <c r="T4" s="1035"/>
    </row>
    <row r="5" spans="2:26">
      <c r="C5" s="432" t="s">
        <v>1631</v>
      </c>
      <c r="D5" s="1036" t="s">
        <v>3979</v>
      </c>
      <c r="E5" s="1036"/>
      <c r="F5" s="1036"/>
      <c r="G5" s="1036"/>
      <c r="H5" s="1036"/>
      <c r="I5" s="1036"/>
      <c r="J5" s="1036"/>
      <c r="K5" s="1036"/>
      <c r="L5" s="1036"/>
      <c r="M5" s="1036"/>
      <c r="N5" s="1036"/>
      <c r="O5" s="1036"/>
      <c r="P5" s="1036"/>
      <c r="Q5" s="1036"/>
      <c r="R5" s="1036"/>
      <c r="S5" s="1036"/>
      <c r="T5" s="1036"/>
    </row>
    <row r="6" spans="2:26" ht="15.75" customHeight="1">
      <c r="C6" s="433"/>
      <c r="D6" s="1026" t="s">
        <v>2660</v>
      </c>
      <c r="E6" s="1031" t="s">
        <v>2600</v>
      </c>
      <c r="F6" s="1032"/>
      <c r="G6" s="1032"/>
      <c r="H6" s="1026" t="s">
        <v>1747</v>
      </c>
      <c r="I6" s="1029" t="s">
        <v>2670</v>
      </c>
      <c r="J6" s="1026" t="s">
        <v>1877</v>
      </c>
      <c r="K6" s="1027" t="s">
        <v>2253</v>
      </c>
      <c r="L6" s="1028"/>
      <c r="M6" s="1026" t="s">
        <v>1626</v>
      </c>
      <c r="N6" s="1026"/>
      <c r="O6" s="1026"/>
      <c r="P6" s="1026" t="s">
        <v>1627</v>
      </c>
      <c r="Q6" s="1026"/>
      <c r="R6" s="1026"/>
      <c r="S6" s="1029" t="s">
        <v>1398</v>
      </c>
      <c r="T6" s="803"/>
      <c r="U6" s="1026"/>
      <c r="V6" s="1026"/>
    </row>
    <row r="7" spans="2:26" ht="31.2">
      <c r="C7" s="400"/>
      <c r="D7" s="1026"/>
      <c r="E7" s="1033"/>
      <c r="F7" s="1034"/>
      <c r="G7" s="1034"/>
      <c r="H7" s="1026"/>
      <c r="I7" s="1030"/>
      <c r="J7" s="1026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1030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E4:T4"/>
    <mergeCell ref="D5:T5"/>
    <mergeCell ref="D6:D7"/>
    <mergeCell ref="J6:J7"/>
    <mergeCell ref="M6:O6"/>
    <mergeCell ref="P6:R6"/>
    <mergeCell ref="U6:V6"/>
    <mergeCell ref="K6:L6"/>
    <mergeCell ref="I6:I7"/>
    <mergeCell ref="E6:G7"/>
    <mergeCell ref="H6:H7"/>
    <mergeCell ref="S6:S7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1037" t="s">
        <v>4016</v>
      </c>
      <c r="B1" s="1037"/>
      <c r="C1" s="1037"/>
      <c r="D1" s="1037"/>
      <c r="E1" s="1037"/>
      <c r="F1" s="1037"/>
      <c r="G1" s="1037"/>
      <c r="H1" s="1037"/>
      <c r="I1" s="1037"/>
      <c r="J1" s="1037"/>
      <c r="K1" s="1037"/>
      <c r="L1" s="1037"/>
      <c r="M1" s="1037"/>
      <c r="N1" s="1037"/>
      <c r="O1" s="1037"/>
      <c r="P1" s="1037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1038" t="s">
        <v>3303</v>
      </c>
      <c r="F9" s="1039"/>
      <c r="G9" s="1039"/>
      <c r="H9" s="1039"/>
      <c r="I9" s="1039"/>
      <c r="J9" s="1039"/>
      <c r="K9" s="1039"/>
      <c r="L9" s="1039"/>
      <c r="M9" s="1039"/>
      <c r="N9" s="1039"/>
      <c r="O9" s="1040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zoomScaleNormal="100" zoomScaleSheetLayoutView="100" workbookViewId="0">
      <selection activeCell="D4" sqref="D4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1041" t="s">
        <v>4017</v>
      </c>
      <c r="B1" s="1041"/>
      <c r="C1" s="1041"/>
      <c r="D1" s="1041"/>
      <c r="E1" s="1041"/>
      <c r="F1" s="1041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1042" t="s">
        <v>3303</v>
      </c>
      <c r="C3" s="1043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1044" t="s">
        <v>3306</v>
      </c>
      <c r="C4" s="1045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1046" t="s">
        <v>3307</v>
      </c>
      <c r="C5" s="1045"/>
      <c r="D5" s="567">
        <f ca="1">+D9</f>
        <v>242451894</v>
      </c>
      <c r="E5" s="567"/>
      <c r="F5" s="578"/>
    </row>
    <row r="6" spans="1:6" ht="15.6">
      <c r="A6" s="1047">
        <v>1</v>
      </c>
      <c r="B6" s="1050" t="s">
        <v>3308</v>
      </c>
      <c r="C6" s="568" t="s">
        <v>3309</v>
      </c>
      <c r="D6" s="568">
        <f ca="1">F16+F17+F18+F19</f>
        <v>9698075743</v>
      </c>
      <c r="E6" s="568"/>
      <c r="F6" s="1053" t="s">
        <v>3310</v>
      </c>
    </row>
    <row r="7" spans="1:6" ht="15.6">
      <c r="A7" s="1048"/>
      <c r="B7" s="1051"/>
      <c r="C7" s="579" t="s">
        <v>3311</v>
      </c>
      <c r="D7" s="580">
        <v>0.1</v>
      </c>
      <c r="E7" s="579"/>
      <c r="F7" s="1054"/>
    </row>
    <row r="8" spans="1:6" ht="15.6">
      <c r="A8" s="1048"/>
      <c r="B8" s="1051"/>
      <c r="C8" s="579" t="s">
        <v>3312</v>
      </c>
      <c r="D8" s="569">
        <v>3</v>
      </c>
      <c r="E8" s="579"/>
      <c r="F8" s="1054"/>
    </row>
    <row r="9" spans="1:6" ht="15.6">
      <c r="A9" s="1049"/>
      <c r="B9" s="1052"/>
      <c r="C9" s="570" t="s">
        <v>3313</v>
      </c>
      <c r="D9" s="570">
        <f ca="1">ROUND(D6*D7*D8/12,0)</f>
        <v>242451894</v>
      </c>
      <c r="E9" s="570"/>
      <c r="F9" s="1055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 ca="1">'2.TCP-XD'!I194+'2.TCP-XD'!I195</f>
        <v>491855377</v>
      </c>
    </row>
    <row r="13" spans="1:6" ht="15.6">
      <c r="A13" s="588"/>
      <c r="B13" s="586" t="s">
        <v>3316</v>
      </c>
      <c r="D13" s="589">
        <f ca="1"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G368"/>
  <sheetViews>
    <sheetView showZeros="0" view="pageBreakPreview" topLeftCell="C5" zoomScale="85" zoomScaleNormal="100" zoomScaleSheetLayoutView="85" workbookViewId="0">
      <pane xSplit="16" ySplit="2" topLeftCell="S243" activePane="bottomRight" state="frozen"/>
      <selection activeCell="C5" sqref="C5"/>
      <selection pane="topRight" activeCell="S5" sqref="S5"/>
      <selection pane="bottomLeft" activeCell="C7" sqref="C7"/>
      <selection pane="bottomRight" activeCell="AK361" sqref="AK361"/>
    </sheetView>
  </sheetViews>
  <sheetFormatPr defaultColWidth="9.109375" defaultRowHeight="15.6"/>
  <cols>
    <col min="1" max="1" width="6.44140625" style="56" customWidth="1"/>
    <col min="2" max="2" width="12.109375" style="55" customWidth="1"/>
    <col min="3" max="4" width="9.109375" style="4"/>
    <col min="5" max="5" width="10" style="4" customWidth="1"/>
    <col min="6" max="6" width="10.33203125" style="4" hidden="1" customWidth="1"/>
    <col min="7" max="11" width="9.109375" style="4" hidden="1" customWidth="1"/>
    <col min="12" max="12" width="9.109375" style="4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2" width="4.5546875" style="4" customWidth="1"/>
    <col min="33" max="33" width="4.5546875" style="893" customWidth="1"/>
    <col min="34" max="34" width="4.5546875" style="4" hidden="1" customWidth="1"/>
    <col min="35" max="35" width="4.5546875" style="901" customWidth="1"/>
    <col min="36" max="36" width="4.5546875" style="915" customWidth="1"/>
    <col min="37" max="37" width="4.5546875" style="925" customWidth="1"/>
    <col min="38" max="38" width="4.5546875" style="4" customWidth="1"/>
    <col min="39" max="40" width="4.5546875" style="4" hidden="1" customWidth="1"/>
    <col min="41" max="41" width="4.5546875" style="935" customWidth="1"/>
    <col min="42" max="45" width="4.5546875" style="4" hidden="1" customWidth="1"/>
    <col min="46" max="46" width="4.5546875" style="4" customWidth="1"/>
    <col min="47" max="52" width="4.5546875" style="4" hidden="1" customWidth="1"/>
    <col min="53" max="53" width="4.5546875" style="4" customWidth="1"/>
    <col min="54" max="54" width="4.5546875" style="4" hidden="1" customWidth="1"/>
    <col min="55" max="55" width="4.5546875" style="4" customWidth="1"/>
    <col min="56" max="57" width="4.5546875" style="4" hidden="1" customWidth="1"/>
    <col min="58" max="58" width="4.5546875" style="4" customWidth="1"/>
    <col min="59" max="61" width="4.5546875" style="4" hidden="1" customWidth="1"/>
    <col min="62" max="63" width="4.5546875" style="4" customWidth="1"/>
    <col min="64" max="64" width="4.5546875" style="4" hidden="1" customWidth="1"/>
    <col min="65" max="66" width="4.5546875" style="4" customWidth="1"/>
    <col min="67" max="68" width="4.5546875" style="4" hidden="1" customWidth="1"/>
    <col min="69" max="70" width="4.5546875" style="4" customWidth="1"/>
    <col min="71" max="73" width="4.5546875" style="4" hidden="1" customWidth="1"/>
    <col min="74" max="75" width="4.5546875" style="4" customWidth="1"/>
    <col min="76" max="76" width="4.5546875" style="4" hidden="1" customWidth="1"/>
    <col min="77" max="86" width="4.5546875" style="4" customWidth="1"/>
    <col min="87" max="92" width="4.5546875" style="4" hidden="1" customWidth="1"/>
    <col min="93" max="93" width="4.5546875" style="4" customWidth="1"/>
    <col min="94" max="94" width="4.5546875" style="4" hidden="1" customWidth="1"/>
    <col min="95" max="97" width="4.5546875" style="4" customWidth="1"/>
    <col min="98" max="101" width="4.5546875" style="4" hidden="1" customWidth="1"/>
    <col min="102" max="104" width="4.5546875" style="4" customWidth="1"/>
    <col min="105" max="105" width="4.5546875" style="4" hidden="1" customWidth="1"/>
    <col min="106" max="108" width="4.5546875" style="4" customWidth="1"/>
    <col min="109" max="112" width="4.5546875" style="4" hidden="1" customWidth="1"/>
    <col min="113" max="113" width="4.5546875" style="4" customWidth="1"/>
    <col min="114" max="114" width="4.5546875" style="4" hidden="1" customWidth="1"/>
    <col min="115" max="115" width="4.5546875" style="4" customWidth="1"/>
    <col min="116" max="117" width="5.6640625" style="4" customWidth="1"/>
    <col min="118" max="122" width="5.6640625" style="4" hidden="1" customWidth="1"/>
    <col min="123" max="123" width="5.6640625" style="4" customWidth="1"/>
    <col min="124" max="124" width="6.6640625" style="4" customWidth="1"/>
    <col min="125" max="125" width="4.5546875" style="4" hidden="1" customWidth="1"/>
    <col min="126" max="126" width="6.6640625" style="4" hidden="1" customWidth="1"/>
    <col min="127" max="134" width="4.5546875" style="4" hidden="1" customWidth="1"/>
    <col min="135" max="136" width="4.5546875" style="4" customWidth="1"/>
    <col min="137" max="160" width="4.5546875" style="4" hidden="1" customWidth="1"/>
    <col min="161" max="161" width="6.5546875" style="4" hidden="1" customWidth="1"/>
    <col min="162" max="162" width="8.6640625" style="4" customWidth="1"/>
    <col min="163" max="16384" width="9.10937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880"/>
      <c r="AH2" s="59"/>
      <c r="AI2" s="894"/>
      <c r="AJ2" s="902"/>
      <c r="AK2" s="916"/>
      <c r="AL2" s="59"/>
      <c r="AM2" s="59"/>
      <c r="AN2" s="59"/>
      <c r="AO2" s="926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880"/>
      <c r="AH3" s="59"/>
      <c r="AI3" s="894"/>
      <c r="AJ3" s="902"/>
      <c r="AK3" s="916"/>
      <c r="AL3" s="59"/>
      <c r="AM3" s="59"/>
      <c r="AN3" s="59"/>
      <c r="AO3" s="926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6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881" t="s">
        <v>1485</v>
      </c>
      <c r="AH5" s="7" t="s">
        <v>3585</v>
      </c>
      <c r="AI5" s="895" t="s">
        <v>2596</v>
      </c>
      <c r="AJ5" s="903" t="s">
        <v>1486</v>
      </c>
      <c r="AK5" s="917" t="s">
        <v>2595</v>
      </c>
      <c r="AL5" s="7" t="s">
        <v>1448</v>
      </c>
      <c r="AM5" s="7" t="s">
        <v>1427</v>
      </c>
      <c r="AN5" s="7" t="s">
        <v>1487</v>
      </c>
      <c r="AO5" s="92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4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881" t="s">
        <v>1525</v>
      </c>
      <c r="AH6" s="15" t="s">
        <v>3586</v>
      </c>
      <c r="AI6" s="895" t="s">
        <v>3007</v>
      </c>
      <c r="AJ6" s="903" t="s">
        <v>1526</v>
      </c>
      <c r="AK6" s="917" t="s">
        <v>2599</v>
      </c>
      <c r="AL6" s="15" t="s">
        <v>1527</v>
      </c>
      <c r="AM6" s="15" t="s">
        <v>1528</v>
      </c>
      <c r="AN6" s="15" t="s">
        <v>1529</v>
      </c>
      <c r="AO6" s="927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882"/>
      <c r="AH7" s="12"/>
      <c r="AI7" s="896"/>
      <c r="AJ7" s="904"/>
      <c r="AK7" s="918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883"/>
      <c r="AH8" s="174"/>
      <c r="AI8" s="492"/>
      <c r="AJ8" s="905"/>
      <c r="AK8" s="919"/>
      <c r="AL8" s="174"/>
      <c r="AM8" s="174"/>
      <c r="AN8" s="174"/>
      <c r="AO8" s="928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883"/>
      <c r="AH9" s="174"/>
      <c r="AI9" s="492"/>
      <c r="AJ9" s="905">
        <v>1</v>
      </c>
      <c r="AK9" s="919"/>
      <c r="AL9" s="174"/>
      <c r="AM9" s="174"/>
      <c r="AN9" s="174"/>
      <c r="AO9" s="928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883"/>
      <c r="AH10" s="174"/>
      <c r="AI10" s="492"/>
      <c r="AJ10" s="905"/>
      <c r="AK10" s="919"/>
      <c r="AL10" s="174"/>
      <c r="AM10" s="174"/>
      <c r="AN10" s="174"/>
      <c r="AO10" s="928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883"/>
      <c r="AH11" s="174"/>
      <c r="AI11" s="492"/>
      <c r="AJ11" s="905">
        <v>1</v>
      </c>
      <c r="AK11" s="919"/>
      <c r="AL11" s="174"/>
      <c r="AM11" s="174"/>
      <c r="AN11" s="174"/>
      <c r="AO11" s="928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883"/>
      <c r="AH12" s="174"/>
      <c r="AI12" s="492"/>
      <c r="AJ12" s="905"/>
      <c r="AK12" s="919"/>
      <c r="AL12" s="174"/>
      <c r="AM12" s="174"/>
      <c r="AN12" s="174"/>
      <c r="AO12" s="928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883"/>
      <c r="AH13" s="174"/>
      <c r="AI13" s="492"/>
      <c r="AJ13" s="905"/>
      <c r="AK13" s="919"/>
      <c r="AL13" s="174"/>
      <c r="AM13" s="174"/>
      <c r="AN13" s="174"/>
      <c r="AO13" s="928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883"/>
      <c r="AH14" s="174"/>
      <c r="AI14" s="492"/>
      <c r="AJ14" s="905"/>
      <c r="AK14" s="919"/>
      <c r="AL14" s="174"/>
      <c r="AM14" s="174"/>
      <c r="AN14" s="174"/>
      <c r="AO14" s="928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883"/>
      <c r="AH15" s="174"/>
      <c r="AI15" s="492"/>
      <c r="AJ15" s="905"/>
      <c r="AK15" s="919"/>
      <c r="AL15" s="174"/>
      <c r="AM15" s="174"/>
      <c r="AN15" s="174"/>
      <c r="AO15" s="928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883"/>
      <c r="AH16" s="174"/>
      <c r="AI16" s="492"/>
      <c r="AJ16" s="905">
        <v>1</v>
      </c>
      <c r="AK16" s="919"/>
      <c r="AL16" s="174"/>
      <c r="AM16" s="174"/>
      <c r="AN16" s="174"/>
      <c r="AO16" s="928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883"/>
      <c r="AH17" s="174"/>
      <c r="AI17" s="492"/>
      <c r="AJ17" s="905"/>
      <c r="AK17" s="919"/>
      <c r="AL17" s="174"/>
      <c r="AM17" s="174"/>
      <c r="AN17" s="174"/>
      <c r="AO17" s="928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883"/>
      <c r="AH18" s="174"/>
      <c r="AI18" s="492"/>
      <c r="AJ18" s="905">
        <v>1</v>
      </c>
      <c r="AK18" s="919"/>
      <c r="AL18" s="174"/>
      <c r="AM18" s="174"/>
      <c r="AN18" s="174"/>
      <c r="AO18" s="928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883"/>
      <c r="AH19" s="174"/>
      <c r="AI19" s="492"/>
      <c r="AJ19" s="905"/>
      <c r="AK19" s="919"/>
      <c r="AL19" s="174"/>
      <c r="AM19" s="174"/>
      <c r="AN19" s="174"/>
      <c r="AO19" s="928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883"/>
      <c r="AH20" s="174"/>
      <c r="AI20" s="492"/>
      <c r="AJ20" s="905">
        <v>1</v>
      </c>
      <c r="AK20" s="919"/>
      <c r="AL20" s="174"/>
      <c r="AM20" s="174"/>
      <c r="AN20" s="174"/>
      <c r="AO20" s="928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883"/>
      <c r="AH21" s="174"/>
      <c r="AI21" s="492"/>
      <c r="AJ21" s="905"/>
      <c r="AK21" s="919"/>
      <c r="AL21" s="174"/>
      <c r="AM21" s="174"/>
      <c r="AN21" s="174"/>
      <c r="AO21" s="928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883"/>
      <c r="AH22" s="174"/>
      <c r="AI22" s="492"/>
      <c r="AJ22" s="905"/>
      <c r="AK22" s="919"/>
      <c r="AL22" s="174"/>
      <c r="AM22" s="174"/>
      <c r="AN22" s="174"/>
      <c r="AO22" s="928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883"/>
      <c r="AH23" s="174"/>
      <c r="AI23" s="492"/>
      <c r="AJ23" s="905"/>
      <c r="AK23" s="919"/>
      <c r="AL23" s="174"/>
      <c r="AM23" s="174"/>
      <c r="AN23" s="174"/>
      <c r="AO23" s="928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883"/>
      <c r="AH24" s="174"/>
      <c r="AI24" s="492"/>
      <c r="AJ24" s="905">
        <v>1</v>
      </c>
      <c r="AK24" s="919"/>
      <c r="AL24" s="174"/>
      <c r="AM24" s="174"/>
      <c r="AN24" s="174"/>
      <c r="AO24" s="928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883"/>
      <c r="AH25" s="174"/>
      <c r="AI25" s="492"/>
      <c r="AJ25" s="905"/>
      <c r="AK25" s="919"/>
      <c r="AL25" s="174"/>
      <c r="AM25" s="174"/>
      <c r="AN25" s="174"/>
      <c r="AO25" s="928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884">
        <f t="shared" si="5"/>
        <v>0</v>
      </c>
      <c r="AH26" s="175">
        <f t="shared" si="5"/>
        <v>0</v>
      </c>
      <c r="AI26" s="178">
        <f t="shared" si="5"/>
        <v>0</v>
      </c>
      <c r="AJ26" s="906">
        <f t="shared" si="5"/>
        <v>6</v>
      </c>
      <c r="AK26" s="920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929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885"/>
      <c r="AH27" s="176"/>
      <c r="AI27" s="897"/>
      <c r="AJ27" s="907"/>
      <c r="AK27" s="921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883"/>
      <c r="AH28" s="174"/>
      <c r="AI28" s="492"/>
      <c r="AJ28" s="905"/>
      <c r="AK28" s="919"/>
      <c r="AL28" s="174"/>
      <c r="AM28" s="174"/>
      <c r="AN28" s="174"/>
      <c r="AO28" s="928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883"/>
      <c r="AH29" s="174"/>
      <c r="AI29" s="492"/>
      <c r="AJ29" s="905">
        <v>1</v>
      </c>
      <c r="AK29" s="919"/>
      <c r="AL29" s="174"/>
      <c r="AM29" s="174"/>
      <c r="AN29" s="174"/>
      <c r="AO29" s="928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883"/>
      <c r="AH30" s="174"/>
      <c r="AI30" s="492"/>
      <c r="AJ30" s="905"/>
      <c r="AK30" s="919"/>
      <c r="AL30" s="174"/>
      <c r="AM30" s="174"/>
      <c r="AN30" s="174"/>
      <c r="AO30" s="928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883"/>
      <c r="AH31" s="174"/>
      <c r="AI31" s="492"/>
      <c r="AJ31" s="905"/>
      <c r="AK31" s="919"/>
      <c r="AL31" s="174"/>
      <c r="AM31" s="174"/>
      <c r="AN31" s="174"/>
      <c r="AO31" s="928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883"/>
      <c r="AH32" s="174"/>
      <c r="AI32" s="492"/>
      <c r="AJ32" s="905">
        <v>1</v>
      </c>
      <c r="AK32" s="919"/>
      <c r="AL32" s="174"/>
      <c r="AM32" s="174"/>
      <c r="AN32" s="174"/>
      <c r="AO32" s="928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883"/>
      <c r="AH33" s="174"/>
      <c r="AI33" s="492"/>
      <c r="AJ33" s="905">
        <v>1</v>
      </c>
      <c r="AK33" s="919"/>
      <c r="AL33" s="174"/>
      <c r="AM33" s="174"/>
      <c r="AN33" s="174"/>
      <c r="AO33" s="928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883"/>
      <c r="AH34" s="174"/>
      <c r="AI34" s="492"/>
      <c r="AJ34" s="905"/>
      <c r="AK34" s="919"/>
      <c r="AL34" s="174"/>
      <c r="AM34" s="174"/>
      <c r="AN34" s="174"/>
      <c r="AO34" s="928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883"/>
      <c r="AH35" s="174"/>
      <c r="AI35" s="492"/>
      <c r="AJ35" s="905"/>
      <c r="AK35" s="919"/>
      <c r="AL35" s="174"/>
      <c r="AM35" s="174"/>
      <c r="AN35" s="174"/>
      <c r="AO35" s="928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883"/>
      <c r="AH36" s="174"/>
      <c r="AI36" s="492"/>
      <c r="AJ36" s="905"/>
      <c r="AK36" s="919"/>
      <c r="AL36" s="174">
        <v>1</v>
      </c>
      <c r="AM36" s="174"/>
      <c r="AN36" s="174"/>
      <c r="AO36" s="928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883"/>
      <c r="AH37" s="174"/>
      <c r="AI37" s="492"/>
      <c r="AJ37" s="905"/>
      <c r="AK37" s="919"/>
      <c r="AL37" s="174"/>
      <c r="AM37" s="174"/>
      <c r="AN37" s="174"/>
      <c r="AO37" s="928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883"/>
      <c r="AH38" s="174"/>
      <c r="AI38" s="492"/>
      <c r="AJ38" s="905"/>
      <c r="AK38" s="919"/>
      <c r="AL38" s="174"/>
      <c r="AM38" s="174"/>
      <c r="AN38" s="174"/>
      <c r="AO38" s="928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883"/>
      <c r="AH39" s="174"/>
      <c r="AI39" s="492"/>
      <c r="AJ39" s="905"/>
      <c r="AK39" s="919"/>
      <c r="AL39" s="174"/>
      <c r="AM39" s="174"/>
      <c r="AN39" s="174"/>
      <c r="AO39" s="928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883"/>
      <c r="AH40" s="174"/>
      <c r="AI40" s="492"/>
      <c r="AJ40" s="905"/>
      <c r="AK40" s="919"/>
      <c r="AL40" s="174"/>
      <c r="AM40" s="174"/>
      <c r="AN40" s="174"/>
      <c r="AO40" s="928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883"/>
      <c r="AH41" s="174"/>
      <c r="AI41" s="492"/>
      <c r="AJ41" s="905">
        <v>1</v>
      </c>
      <c r="AK41" s="919"/>
      <c r="AL41" s="174"/>
      <c r="AM41" s="174"/>
      <c r="AN41" s="174"/>
      <c r="AO41" s="928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883"/>
      <c r="AH42" s="174"/>
      <c r="AI42" s="492"/>
      <c r="AJ42" s="905"/>
      <c r="AK42" s="919"/>
      <c r="AL42" s="174"/>
      <c r="AM42" s="174"/>
      <c r="AN42" s="174"/>
      <c r="AO42" s="928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883"/>
      <c r="AH43" s="174"/>
      <c r="AI43" s="492"/>
      <c r="AJ43" s="905">
        <v>1</v>
      </c>
      <c r="AK43" s="919"/>
      <c r="AL43" s="174"/>
      <c r="AM43" s="174"/>
      <c r="AN43" s="174"/>
      <c r="AO43" s="928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883"/>
      <c r="AH44" s="174"/>
      <c r="AI44" s="492"/>
      <c r="AJ44" s="905">
        <v>1</v>
      </c>
      <c r="AK44" s="919"/>
      <c r="AL44" s="174"/>
      <c r="AM44" s="174"/>
      <c r="AN44" s="174"/>
      <c r="AO44" s="928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883"/>
      <c r="AH45" s="174"/>
      <c r="AI45" s="492"/>
      <c r="AJ45" s="905"/>
      <c r="AK45" s="919"/>
      <c r="AL45" s="174"/>
      <c r="AM45" s="174"/>
      <c r="AN45" s="174"/>
      <c r="AO45" s="928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883"/>
      <c r="AH46" s="174"/>
      <c r="AI46" s="492"/>
      <c r="AJ46" s="905"/>
      <c r="AK46" s="919"/>
      <c r="AL46" s="174"/>
      <c r="AM46" s="174"/>
      <c r="AN46" s="174"/>
      <c r="AO46" s="928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883"/>
      <c r="AH47" s="174"/>
      <c r="AI47" s="492"/>
      <c r="AJ47" s="905"/>
      <c r="AK47" s="919"/>
      <c r="AL47" s="174"/>
      <c r="AM47" s="174"/>
      <c r="AN47" s="174"/>
      <c r="AO47" s="928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883"/>
      <c r="AH48" s="174"/>
      <c r="AI48" s="492"/>
      <c r="AJ48" s="905">
        <v>1</v>
      </c>
      <c r="AK48" s="919"/>
      <c r="AL48" s="174"/>
      <c r="AM48" s="174"/>
      <c r="AN48" s="174"/>
      <c r="AO48" s="928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883"/>
      <c r="AH49" s="174"/>
      <c r="AI49" s="492"/>
      <c r="AJ49" s="905">
        <v>1</v>
      </c>
      <c r="AK49" s="919"/>
      <c r="AL49" s="174"/>
      <c r="AM49" s="174"/>
      <c r="AN49" s="174"/>
      <c r="AO49" s="928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883"/>
      <c r="AH50" s="174"/>
      <c r="AI50" s="492"/>
      <c r="AJ50" s="905">
        <v>1</v>
      </c>
      <c r="AK50" s="919"/>
      <c r="AL50" s="174"/>
      <c r="AM50" s="174"/>
      <c r="AN50" s="174"/>
      <c r="AO50" s="928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883"/>
      <c r="AH51" s="174"/>
      <c r="AI51" s="492"/>
      <c r="AJ51" s="905"/>
      <c r="AK51" s="919"/>
      <c r="AL51" s="174"/>
      <c r="AM51" s="174"/>
      <c r="AN51" s="174"/>
      <c r="AO51" s="928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884">
        <f t="shared" si="15"/>
        <v>0</v>
      </c>
      <c r="AH52" s="175">
        <f t="shared" si="15"/>
        <v>0</v>
      </c>
      <c r="AI52" s="178">
        <f t="shared" si="15"/>
        <v>0</v>
      </c>
      <c r="AJ52" s="906">
        <f t="shared" si="15"/>
        <v>9</v>
      </c>
      <c r="AK52" s="920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929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885"/>
      <c r="AH53" s="176"/>
      <c r="AI53" s="897"/>
      <c r="AJ53" s="907"/>
      <c r="AK53" s="921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883"/>
      <c r="AH54" s="174"/>
      <c r="AI54" s="492"/>
      <c r="AJ54" s="905"/>
      <c r="AK54" s="919"/>
      <c r="AL54" s="174"/>
      <c r="AM54" s="174"/>
      <c r="AN54" s="174"/>
      <c r="AO54" s="928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883"/>
      <c r="AH55" s="174"/>
      <c r="AI55" s="492"/>
      <c r="AJ55" s="905"/>
      <c r="AK55" s="919"/>
      <c r="AL55" s="174"/>
      <c r="AM55" s="174"/>
      <c r="AN55" s="174"/>
      <c r="AO55" s="928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883"/>
      <c r="AH56" s="174"/>
      <c r="AI56" s="492"/>
      <c r="AJ56" s="905"/>
      <c r="AK56" s="919"/>
      <c r="AL56" s="174"/>
      <c r="AM56" s="174"/>
      <c r="AN56" s="174"/>
      <c r="AO56" s="928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883"/>
      <c r="AH57" s="174"/>
      <c r="AI57" s="492"/>
      <c r="AJ57" s="905"/>
      <c r="AK57" s="919"/>
      <c r="AL57" s="174"/>
      <c r="AM57" s="174"/>
      <c r="AN57" s="174"/>
      <c r="AO57" s="928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883"/>
      <c r="AH58" s="174"/>
      <c r="AI58" s="492"/>
      <c r="AJ58" s="905"/>
      <c r="AK58" s="919"/>
      <c r="AL58" s="174"/>
      <c r="AM58" s="174"/>
      <c r="AN58" s="174"/>
      <c r="AO58" s="928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883"/>
      <c r="AH59" s="174"/>
      <c r="AI59" s="492"/>
      <c r="AJ59" s="905"/>
      <c r="AK59" s="919"/>
      <c r="AL59" s="174"/>
      <c r="AM59" s="174"/>
      <c r="AN59" s="174"/>
      <c r="AO59" s="928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883"/>
      <c r="AH60" s="174"/>
      <c r="AI60" s="492"/>
      <c r="AJ60" s="905"/>
      <c r="AK60" s="919"/>
      <c r="AL60" s="174"/>
      <c r="AM60" s="174"/>
      <c r="AN60" s="174"/>
      <c r="AO60" s="928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883">
        <v>1</v>
      </c>
      <c r="AH61" s="174"/>
      <c r="AI61" s="492"/>
      <c r="AJ61" s="905"/>
      <c r="AK61" s="919"/>
      <c r="AL61" s="174"/>
      <c r="AM61" s="174"/>
      <c r="AN61" s="174"/>
      <c r="AO61" s="928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883"/>
      <c r="AH62" s="174"/>
      <c r="AI62" s="492"/>
      <c r="AJ62" s="905"/>
      <c r="AK62" s="919"/>
      <c r="AL62" s="174"/>
      <c r="AM62" s="174"/>
      <c r="AN62" s="174"/>
      <c r="AO62" s="928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883"/>
      <c r="AH63" s="174"/>
      <c r="AI63" s="492"/>
      <c r="AJ63" s="905"/>
      <c r="AK63" s="919"/>
      <c r="AL63" s="174"/>
      <c r="AM63" s="174"/>
      <c r="AN63" s="174"/>
      <c r="AO63" s="928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883"/>
      <c r="AH64" s="174"/>
      <c r="AI64" s="492"/>
      <c r="AJ64" s="905"/>
      <c r="AK64" s="919"/>
      <c r="AL64" s="174"/>
      <c r="AM64" s="174"/>
      <c r="AN64" s="174"/>
      <c r="AO64" s="928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883"/>
      <c r="AH65" s="174"/>
      <c r="AI65" s="492"/>
      <c r="AJ65" s="905">
        <v>1</v>
      </c>
      <c r="AK65" s="919"/>
      <c r="AL65" s="174"/>
      <c r="AM65" s="174"/>
      <c r="AN65" s="174"/>
      <c r="AO65" s="928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883"/>
      <c r="AH66" s="174"/>
      <c r="AI66" s="492"/>
      <c r="AJ66" s="905"/>
      <c r="AK66" s="919"/>
      <c r="AL66" s="174"/>
      <c r="AM66" s="174"/>
      <c r="AN66" s="174"/>
      <c r="AO66" s="928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883"/>
      <c r="AH67" s="174"/>
      <c r="AI67" s="492"/>
      <c r="AJ67" s="905">
        <v>1</v>
      </c>
      <c r="AK67" s="919"/>
      <c r="AL67" s="174"/>
      <c r="AM67" s="174"/>
      <c r="AN67" s="174"/>
      <c r="AO67" s="928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883"/>
      <c r="AH68" s="174"/>
      <c r="AI68" s="492"/>
      <c r="AJ68" s="905">
        <v>1</v>
      </c>
      <c r="AK68" s="919"/>
      <c r="AL68" s="174"/>
      <c r="AM68" s="174"/>
      <c r="AN68" s="174"/>
      <c r="AO68" s="928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883"/>
      <c r="AH69" s="174"/>
      <c r="AI69" s="492"/>
      <c r="AJ69" s="905">
        <v>1</v>
      </c>
      <c r="AK69" s="919"/>
      <c r="AL69" s="174"/>
      <c r="AM69" s="174"/>
      <c r="AN69" s="174"/>
      <c r="AO69" s="928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883"/>
      <c r="AH70" s="174"/>
      <c r="AI70" s="492"/>
      <c r="AJ70" s="905">
        <v>1</v>
      </c>
      <c r="AK70" s="919"/>
      <c r="AL70" s="174"/>
      <c r="AM70" s="174"/>
      <c r="AN70" s="174"/>
      <c r="AO70" s="928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883"/>
      <c r="AH71" s="174"/>
      <c r="AI71" s="492"/>
      <c r="AJ71" s="905">
        <v>1</v>
      </c>
      <c r="AK71" s="919"/>
      <c r="AL71" s="174"/>
      <c r="AM71" s="174"/>
      <c r="AN71" s="174"/>
      <c r="AO71" s="928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883"/>
      <c r="AH72" s="174"/>
      <c r="AI72" s="492"/>
      <c r="AJ72" s="905"/>
      <c r="AK72" s="919"/>
      <c r="AL72" s="174"/>
      <c r="AM72" s="174"/>
      <c r="AN72" s="174"/>
      <c r="AO72" s="928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884">
        <f t="shared" si="25"/>
        <v>1</v>
      </c>
      <c r="AH73" s="175">
        <f t="shared" si="25"/>
        <v>0</v>
      </c>
      <c r="AI73" s="178">
        <f t="shared" si="25"/>
        <v>0</v>
      </c>
      <c r="AJ73" s="906">
        <f t="shared" si="25"/>
        <v>6</v>
      </c>
      <c r="AK73" s="920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929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885"/>
      <c r="AH74" s="176"/>
      <c r="AI74" s="897"/>
      <c r="AJ74" s="907"/>
      <c r="AK74" s="921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883"/>
      <c r="AH75" s="174"/>
      <c r="AI75" s="492"/>
      <c r="AJ75" s="905"/>
      <c r="AK75" s="919"/>
      <c r="AL75" s="174"/>
      <c r="AM75" s="174"/>
      <c r="AN75" s="174"/>
      <c r="AO75" s="928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883"/>
      <c r="AH76" s="174"/>
      <c r="AI76" s="492"/>
      <c r="AJ76" s="905"/>
      <c r="AK76" s="919">
        <v>1</v>
      </c>
      <c r="AL76" s="174"/>
      <c r="AM76" s="174"/>
      <c r="AN76" s="174"/>
      <c r="AO76" s="928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883"/>
      <c r="AH77" s="174"/>
      <c r="AI77" s="492"/>
      <c r="AJ77" s="905"/>
      <c r="AK77" s="919"/>
      <c r="AL77" s="174"/>
      <c r="AM77" s="174"/>
      <c r="AN77" s="174"/>
      <c r="AO77" s="928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883"/>
      <c r="AH78" s="174"/>
      <c r="AI78" s="492"/>
      <c r="AJ78" s="905"/>
      <c r="AK78" s="919"/>
      <c r="AL78" s="174"/>
      <c r="AM78" s="174"/>
      <c r="AN78" s="174"/>
      <c r="AO78" s="928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883"/>
      <c r="AH79" s="174"/>
      <c r="AI79" s="492">
        <v>1</v>
      </c>
      <c r="AJ79" s="905"/>
      <c r="AK79" s="919"/>
      <c r="AL79" s="174"/>
      <c r="AM79" s="174"/>
      <c r="AN79" s="174"/>
      <c r="AO79" s="928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883"/>
      <c r="AH80" s="174"/>
      <c r="AI80" s="492"/>
      <c r="AJ80" s="905"/>
      <c r="AK80" s="919"/>
      <c r="AL80" s="174"/>
      <c r="AM80" s="174"/>
      <c r="AN80" s="174"/>
      <c r="AO80" s="928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884">
        <f t="shared" si="35"/>
        <v>0</v>
      </c>
      <c r="AH81" s="175">
        <f t="shared" si="35"/>
        <v>0</v>
      </c>
      <c r="AI81" s="178">
        <f t="shared" si="35"/>
        <v>1</v>
      </c>
      <c r="AJ81" s="906">
        <f t="shared" si="35"/>
        <v>0</v>
      </c>
      <c r="AK81" s="920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929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885"/>
      <c r="AH82" s="176"/>
      <c r="AI82" s="897"/>
      <c r="AJ82" s="907"/>
      <c r="AK82" s="921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883"/>
      <c r="AH83" s="174"/>
      <c r="AI83" s="492"/>
      <c r="AJ83" s="905"/>
      <c r="AK83" s="919"/>
      <c r="AL83" s="174"/>
      <c r="AM83" s="174"/>
      <c r="AN83" s="174"/>
      <c r="AO83" s="928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883"/>
      <c r="AH84" s="174"/>
      <c r="AI84" s="492"/>
      <c r="AJ84" s="905">
        <v>1</v>
      </c>
      <c r="AK84" s="919"/>
      <c r="AL84" s="174"/>
      <c r="AM84" s="174"/>
      <c r="AN84" s="174"/>
      <c r="AO84" s="928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883"/>
      <c r="AH85" s="174"/>
      <c r="AI85" s="492"/>
      <c r="AJ85" s="905">
        <v>1</v>
      </c>
      <c r="AK85" s="919"/>
      <c r="AL85" s="174"/>
      <c r="AM85" s="174"/>
      <c r="AN85" s="174"/>
      <c r="AO85" s="928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883"/>
      <c r="AH86" s="174"/>
      <c r="AI86" s="492"/>
      <c r="AJ86" s="905">
        <v>1</v>
      </c>
      <c r="AK86" s="919"/>
      <c r="AL86" s="174"/>
      <c r="AM86" s="174"/>
      <c r="AN86" s="174"/>
      <c r="AO86" s="928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883"/>
      <c r="AH87" s="174"/>
      <c r="AI87" s="492"/>
      <c r="AJ87" s="905">
        <v>1</v>
      </c>
      <c r="AK87" s="919"/>
      <c r="AL87" s="174"/>
      <c r="AM87" s="174"/>
      <c r="AN87" s="174"/>
      <c r="AO87" s="928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883"/>
      <c r="AH88" s="174"/>
      <c r="AI88" s="492"/>
      <c r="AJ88" s="905">
        <v>1</v>
      </c>
      <c r="AK88" s="919"/>
      <c r="AL88" s="174"/>
      <c r="AM88" s="174"/>
      <c r="AN88" s="174"/>
      <c r="AO88" s="928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883"/>
      <c r="AH89" s="174"/>
      <c r="AI89" s="492"/>
      <c r="AJ89" s="905">
        <v>1</v>
      </c>
      <c r="AK89" s="919"/>
      <c r="AL89" s="174"/>
      <c r="AM89" s="174"/>
      <c r="AN89" s="174"/>
      <c r="AO89" s="928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883">
        <v>1</v>
      </c>
      <c r="AH90" s="174"/>
      <c r="AI90" s="492"/>
      <c r="AJ90" s="905"/>
      <c r="AK90" s="919"/>
      <c r="AL90" s="174"/>
      <c r="AM90" s="174"/>
      <c r="AN90" s="174"/>
      <c r="AO90" s="928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883">
        <v>1</v>
      </c>
      <c r="AH91" s="174"/>
      <c r="AI91" s="492"/>
      <c r="AJ91" s="905"/>
      <c r="AK91" s="919"/>
      <c r="AL91" s="174"/>
      <c r="AM91" s="174"/>
      <c r="AN91" s="174"/>
      <c r="AO91" s="928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883"/>
      <c r="AH92" s="174"/>
      <c r="AI92" s="492"/>
      <c r="AJ92" s="905">
        <v>1</v>
      </c>
      <c r="AK92" s="919"/>
      <c r="AL92" s="174"/>
      <c r="AM92" s="174"/>
      <c r="AN92" s="174"/>
      <c r="AO92" s="928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883"/>
      <c r="AH93" s="174"/>
      <c r="AI93" s="492"/>
      <c r="AJ93" s="905">
        <v>1</v>
      </c>
      <c r="AK93" s="919"/>
      <c r="AL93" s="174"/>
      <c r="AM93" s="174"/>
      <c r="AN93" s="174"/>
      <c r="AO93" s="928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883"/>
      <c r="AH94" s="174"/>
      <c r="AI94" s="492"/>
      <c r="AJ94" s="905">
        <v>1</v>
      </c>
      <c r="AK94" s="919"/>
      <c r="AL94" s="174"/>
      <c r="AM94" s="174"/>
      <c r="AN94" s="174"/>
      <c r="AO94" s="928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883"/>
      <c r="AH95" s="174"/>
      <c r="AI95" s="492"/>
      <c r="AJ95" s="905">
        <v>1</v>
      </c>
      <c r="AK95" s="919"/>
      <c r="AL95" s="174"/>
      <c r="AM95" s="174"/>
      <c r="AN95" s="174"/>
      <c r="AO95" s="928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883"/>
      <c r="AH96" s="174"/>
      <c r="AI96" s="492"/>
      <c r="AJ96" s="905">
        <v>1</v>
      </c>
      <c r="AK96" s="919"/>
      <c r="AL96" s="174"/>
      <c r="AM96" s="174"/>
      <c r="AN96" s="174"/>
      <c r="AO96" s="928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883"/>
      <c r="AH97" s="174"/>
      <c r="AI97" s="492"/>
      <c r="AJ97" s="905"/>
      <c r="AK97" s="919"/>
      <c r="AL97" s="174"/>
      <c r="AM97" s="174"/>
      <c r="AN97" s="174"/>
      <c r="AO97" s="928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884">
        <f t="shared" si="44"/>
        <v>2</v>
      </c>
      <c r="AH98" s="175">
        <f t="shared" si="44"/>
        <v>0</v>
      </c>
      <c r="AI98" s="178">
        <f t="shared" si="44"/>
        <v>0</v>
      </c>
      <c r="AJ98" s="906">
        <f t="shared" si="44"/>
        <v>11</v>
      </c>
      <c r="AK98" s="920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929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885"/>
      <c r="AH99" s="176"/>
      <c r="AI99" s="897"/>
      <c r="AJ99" s="907"/>
      <c r="AK99" s="921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883"/>
      <c r="AH100" s="174"/>
      <c r="AI100" s="492"/>
      <c r="AJ100" s="905">
        <v>1</v>
      </c>
      <c r="AK100" s="919"/>
      <c r="AL100" s="174"/>
      <c r="AM100" s="174"/>
      <c r="AN100" s="174"/>
      <c r="AO100" s="928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883"/>
      <c r="AH101" s="174"/>
      <c r="AI101" s="492"/>
      <c r="AJ101" s="905">
        <v>1</v>
      </c>
      <c r="AK101" s="919"/>
      <c r="AL101" s="174"/>
      <c r="AM101" s="174"/>
      <c r="AN101" s="174"/>
      <c r="AO101" s="928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883"/>
      <c r="AH102" s="174"/>
      <c r="AI102" s="492"/>
      <c r="AJ102" s="905">
        <v>1</v>
      </c>
      <c r="AK102" s="919"/>
      <c r="AL102" s="174"/>
      <c r="AM102" s="174"/>
      <c r="AN102" s="174"/>
      <c r="AO102" s="928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883"/>
      <c r="AH103" s="174"/>
      <c r="AI103" s="492"/>
      <c r="AJ103" s="905">
        <v>1</v>
      </c>
      <c r="AK103" s="919"/>
      <c r="AL103" s="174"/>
      <c r="AM103" s="174"/>
      <c r="AN103" s="174"/>
      <c r="AO103" s="928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883"/>
      <c r="AH104" s="174"/>
      <c r="AI104" s="492"/>
      <c r="AJ104" s="905">
        <v>1</v>
      </c>
      <c r="AK104" s="919"/>
      <c r="AL104" s="174"/>
      <c r="AM104" s="174"/>
      <c r="AN104" s="174"/>
      <c r="AO104" s="928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883"/>
      <c r="AH105" s="174"/>
      <c r="AI105" s="492"/>
      <c r="AJ105" s="905">
        <v>1</v>
      </c>
      <c r="AK105" s="919"/>
      <c r="AL105" s="174"/>
      <c r="AM105" s="174"/>
      <c r="AN105" s="174"/>
      <c r="AO105" s="928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883">
        <v>1</v>
      </c>
      <c r="AH106" s="174"/>
      <c r="AI106" s="492"/>
      <c r="AJ106" s="905"/>
      <c r="AK106" s="919"/>
      <c r="AL106" s="174"/>
      <c r="AM106" s="174"/>
      <c r="AN106" s="174"/>
      <c r="AO106" s="928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883"/>
      <c r="AH107" s="174"/>
      <c r="AI107" s="492"/>
      <c r="AJ107" s="905">
        <v>1</v>
      </c>
      <c r="AK107" s="919"/>
      <c r="AL107" s="174"/>
      <c r="AM107" s="174"/>
      <c r="AN107" s="174"/>
      <c r="AO107" s="928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883"/>
      <c r="AH108" s="174"/>
      <c r="AI108" s="492"/>
      <c r="AJ108" s="905">
        <v>1</v>
      </c>
      <c r="AK108" s="919"/>
      <c r="AL108" s="174"/>
      <c r="AM108" s="174"/>
      <c r="AN108" s="174"/>
      <c r="AO108" s="928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883"/>
      <c r="AH109" s="174"/>
      <c r="AI109" s="492"/>
      <c r="AJ109" s="905">
        <v>1</v>
      </c>
      <c r="AK109" s="919"/>
      <c r="AL109" s="174"/>
      <c r="AM109" s="174"/>
      <c r="AN109" s="174"/>
      <c r="AO109" s="928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886">
        <v>1</v>
      </c>
      <c r="AH110" s="716"/>
      <c r="AI110" s="898"/>
      <c r="AJ110" s="908"/>
      <c r="AK110" s="922"/>
      <c r="AL110" s="716"/>
      <c r="AM110" s="716"/>
      <c r="AN110" s="716"/>
      <c r="AO110" s="930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886"/>
      <c r="AH111" s="716"/>
      <c r="AI111" s="898"/>
      <c r="AJ111" s="908">
        <v>1</v>
      </c>
      <c r="AK111" s="922"/>
      <c r="AL111" s="716"/>
      <c r="AM111" s="716"/>
      <c r="AN111" s="716"/>
      <c r="AO111" s="930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886"/>
      <c r="AH112" s="716"/>
      <c r="AI112" s="898"/>
      <c r="AJ112" s="908">
        <v>1</v>
      </c>
      <c r="AK112" s="922"/>
      <c r="AL112" s="716"/>
      <c r="AM112" s="716"/>
      <c r="AN112" s="716"/>
      <c r="AO112" s="930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886">
        <v>1</v>
      </c>
      <c r="AH113" s="716"/>
      <c r="AI113" s="898"/>
      <c r="AJ113" s="908"/>
      <c r="AK113" s="922"/>
      <c r="AL113" s="716"/>
      <c r="AM113" s="716"/>
      <c r="AN113" s="716"/>
      <c r="AO113" s="930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886"/>
      <c r="AH114" s="716"/>
      <c r="AI114" s="898"/>
      <c r="AJ114" s="908">
        <v>1</v>
      </c>
      <c r="AK114" s="922"/>
      <c r="AL114" s="716"/>
      <c r="AM114" s="716"/>
      <c r="AN114" s="716"/>
      <c r="AO114" s="930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883"/>
      <c r="AH115" s="174"/>
      <c r="AI115" s="492"/>
      <c r="AJ115" s="905"/>
      <c r="AK115" s="919"/>
      <c r="AL115" s="174"/>
      <c r="AM115" s="174"/>
      <c r="AN115" s="174"/>
      <c r="AO115" s="928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884">
        <f t="shared" si="53"/>
        <v>3</v>
      </c>
      <c r="AH116" s="175">
        <f t="shared" si="53"/>
        <v>0</v>
      </c>
      <c r="AI116" s="178">
        <f t="shared" si="53"/>
        <v>0</v>
      </c>
      <c r="AJ116" s="906">
        <f t="shared" si="53"/>
        <v>12</v>
      </c>
      <c r="AK116" s="920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929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885"/>
      <c r="AH117" s="176"/>
      <c r="AI117" s="897"/>
      <c r="AJ117" s="907"/>
      <c r="AK117" s="921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883"/>
      <c r="AH118" s="174"/>
      <c r="AI118" s="492"/>
      <c r="AJ118" s="905"/>
      <c r="AK118" s="919"/>
      <c r="AL118" s="174"/>
      <c r="AM118" s="174"/>
      <c r="AN118" s="174"/>
      <c r="AO118" s="928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883"/>
      <c r="AH119" s="174"/>
      <c r="AI119" s="492"/>
      <c r="AJ119" s="905">
        <v>1</v>
      </c>
      <c r="AK119" s="919"/>
      <c r="AL119" s="174"/>
      <c r="AM119" s="174"/>
      <c r="AN119" s="174"/>
      <c r="AO119" s="928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883"/>
      <c r="AH120" s="174"/>
      <c r="AI120" s="492"/>
      <c r="AJ120" s="905"/>
      <c r="AK120" s="919"/>
      <c r="AL120" s="174"/>
      <c r="AM120" s="174"/>
      <c r="AN120" s="174"/>
      <c r="AO120" s="928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883"/>
      <c r="AH121" s="174"/>
      <c r="AI121" s="492"/>
      <c r="AJ121" s="905"/>
      <c r="AK121" s="919"/>
      <c r="AL121" s="174"/>
      <c r="AM121" s="174"/>
      <c r="AN121" s="174"/>
      <c r="AO121" s="928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883"/>
      <c r="AH122" s="174"/>
      <c r="AI122" s="492"/>
      <c r="AJ122" s="905"/>
      <c r="AK122" s="919"/>
      <c r="AL122" s="174"/>
      <c r="AM122" s="174"/>
      <c r="AN122" s="174"/>
      <c r="AO122" s="928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883"/>
      <c r="AH123" s="174"/>
      <c r="AI123" s="492"/>
      <c r="AJ123" s="905">
        <v>1</v>
      </c>
      <c r="AK123" s="919"/>
      <c r="AL123" s="174"/>
      <c r="AM123" s="174"/>
      <c r="AN123" s="174"/>
      <c r="AO123" s="928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883"/>
      <c r="AH124" s="174"/>
      <c r="AI124" s="492"/>
      <c r="AJ124" s="905">
        <v>1</v>
      </c>
      <c r="AK124" s="919"/>
      <c r="AL124" s="174"/>
      <c r="AM124" s="174"/>
      <c r="AN124" s="174"/>
      <c r="AO124" s="928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883"/>
      <c r="AH125" s="174"/>
      <c r="AI125" s="492"/>
      <c r="AJ125" s="905">
        <v>1</v>
      </c>
      <c r="AK125" s="919"/>
      <c r="AL125" s="174"/>
      <c r="AM125" s="174"/>
      <c r="AN125" s="174"/>
      <c r="AO125" s="928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883"/>
      <c r="AH126" s="174"/>
      <c r="AI126" s="492"/>
      <c r="AJ126" s="905"/>
      <c r="AK126" s="919"/>
      <c r="AL126" s="174"/>
      <c r="AM126" s="174"/>
      <c r="AN126" s="174"/>
      <c r="AO126" s="928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883"/>
      <c r="AH127" s="174"/>
      <c r="AI127" s="492"/>
      <c r="AJ127" s="905">
        <v>1</v>
      </c>
      <c r="AK127" s="919"/>
      <c r="AL127" s="174"/>
      <c r="AM127" s="174"/>
      <c r="AN127" s="174"/>
      <c r="AO127" s="928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883"/>
      <c r="AH128" s="174"/>
      <c r="AI128" s="492"/>
      <c r="AJ128" s="905">
        <v>1</v>
      </c>
      <c r="AK128" s="919"/>
      <c r="AL128" s="174"/>
      <c r="AM128" s="174"/>
      <c r="AN128" s="174"/>
      <c r="AO128" s="928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883"/>
      <c r="AH129" s="174"/>
      <c r="AI129" s="492"/>
      <c r="AJ129" s="905">
        <v>1</v>
      </c>
      <c r="AK129" s="919"/>
      <c r="AL129" s="174"/>
      <c r="AM129" s="174"/>
      <c r="AN129" s="174"/>
      <c r="AO129" s="928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883"/>
      <c r="AH130" s="174"/>
      <c r="AI130" s="492"/>
      <c r="AJ130" s="905"/>
      <c r="AK130" s="919"/>
      <c r="AL130" s="174"/>
      <c r="AM130" s="174"/>
      <c r="AN130" s="174"/>
      <c r="AO130" s="928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883"/>
      <c r="AH131" s="174"/>
      <c r="AI131" s="492"/>
      <c r="AJ131" s="905"/>
      <c r="AK131" s="919"/>
      <c r="AL131" s="174"/>
      <c r="AM131" s="174"/>
      <c r="AN131" s="174"/>
      <c r="AO131" s="928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883"/>
      <c r="AH132" s="174"/>
      <c r="AI132" s="492"/>
      <c r="AJ132" s="905"/>
      <c r="AK132" s="919"/>
      <c r="AL132" s="174"/>
      <c r="AM132" s="174"/>
      <c r="AN132" s="174"/>
      <c r="AO132" s="928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883"/>
      <c r="AH133" s="174"/>
      <c r="AI133" s="492"/>
      <c r="AJ133" s="905"/>
      <c r="AK133" s="919"/>
      <c r="AL133" s="174"/>
      <c r="AM133" s="174"/>
      <c r="AN133" s="174"/>
      <c r="AO133" s="928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883"/>
      <c r="AH134" s="174"/>
      <c r="AI134" s="492"/>
      <c r="AJ134" s="905">
        <v>1</v>
      </c>
      <c r="AK134" s="919"/>
      <c r="AL134" s="174"/>
      <c r="AM134" s="174"/>
      <c r="AN134" s="174"/>
      <c r="AO134" s="928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883"/>
      <c r="AH135" s="174"/>
      <c r="AI135" s="492"/>
      <c r="AJ135" s="905">
        <v>1</v>
      </c>
      <c r="AK135" s="919"/>
      <c r="AL135" s="174"/>
      <c r="AM135" s="174"/>
      <c r="AN135" s="174"/>
      <c r="AO135" s="92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886"/>
      <c r="AH136" s="716"/>
      <c r="AI136" s="898"/>
      <c r="AJ136" s="908"/>
      <c r="AK136" s="922"/>
      <c r="AL136" s="716"/>
      <c r="AM136" s="716"/>
      <c r="AN136" s="716"/>
      <c r="AO136" s="930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883"/>
      <c r="AH137" s="174"/>
      <c r="AI137" s="492"/>
      <c r="AJ137" s="905">
        <v>1</v>
      </c>
      <c r="AK137" s="919"/>
      <c r="AL137" s="174"/>
      <c r="AM137" s="174"/>
      <c r="AN137" s="174"/>
      <c r="AO137" s="928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883"/>
      <c r="AH138" s="174"/>
      <c r="AI138" s="492"/>
      <c r="AJ138" s="905"/>
      <c r="AK138" s="919"/>
      <c r="AL138" s="174"/>
      <c r="AM138" s="174"/>
      <c r="AN138" s="174"/>
      <c r="AO138" s="928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884">
        <f>SUM(AG118:AG138)</f>
        <v>0</v>
      </c>
      <c r="AH139" s="175">
        <f t="shared" si="62"/>
        <v>0</v>
      </c>
      <c r="AI139" s="178">
        <f t="shared" si="62"/>
        <v>0</v>
      </c>
      <c r="AJ139" s="906">
        <f t="shared" si="62"/>
        <v>10</v>
      </c>
      <c r="AK139" s="920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929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885"/>
      <c r="AH140" s="176"/>
      <c r="AI140" s="897"/>
      <c r="AJ140" s="907"/>
      <c r="AK140" s="921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883"/>
      <c r="AH141" s="174"/>
      <c r="AI141" s="492"/>
      <c r="AJ141" s="905"/>
      <c r="AK141" s="919"/>
      <c r="AL141" s="174"/>
      <c r="AM141" s="174"/>
      <c r="AN141" s="174"/>
      <c r="AO141" s="928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883"/>
      <c r="AH142" s="174"/>
      <c r="AI142" s="492"/>
      <c r="AJ142" s="905">
        <v>1</v>
      </c>
      <c r="AK142" s="919"/>
      <c r="AL142" s="174"/>
      <c r="AM142" s="174"/>
      <c r="AN142" s="174"/>
      <c r="AO142" s="928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883"/>
      <c r="AH143" s="174"/>
      <c r="AI143" s="492"/>
      <c r="AJ143" s="905">
        <v>1</v>
      </c>
      <c r="AK143" s="919"/>
      <c r="AL143" s="174"/>
      <c r="AM143" s="174"/>
      <c r="AN143" s="174"/>
      <c r="AO143" s="928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883"/>
      <c r="AH144" s="174"/>
      <c r="AI144" s="492"/>
      <c r="AJ144" s="905"/>
      <c r="AK144" s="919"/>
      <c r="AL144" s="174"/>
      <c r="AM144" s="174"/>
      <c r="AN144" s="174"/>
      <c r="AO144" s="928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883"/>
      <c r="AH145" s="174"/>
      <c r="AI145" s="492"/>
      <c r="AJ145" s="905"/>
      <c r="AK145" s="919"/>
      <c r="AL145" s="174"/>
      <c r="AM145" s="174"/>
      <c r="AN145" s="174"/>
      <c r="AO145" s="928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883"/>
      <c r="AH146" s="174"/>
      <c r="AI146" s="492"/>
      <c r="AJ146" s="905"/>
      <c r="AK146" s="919"/>
      <c r="AL146" s="174"/>
      <c r="AM146" s="174"/>
      <c r="AN146" s="174"/>
      <c r="AO146" s="928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883"/>
      <c r="AH147" s="174"/>
      <c r="AI147" s="492"/>
      <c r="AJ147" s="905">
        <v>1</v>
      </c>
      <c r="AK147" s="919"/>
      <c r="AL147" s="174"/>
      <c r="AM147" s="174"/>
      <c r="AN147" s="174"/>
      <c r="AO147" s="928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883"/>
      <c r="AH148" s="174"/>
      <c r="AI148" s="492"/>
      <c r="AJ148" s="905"/>
      <c r="AK148" s="919"/>
      <c r="AL148" s="174"/>
      <c r="AM148" s="174"/>
      <c r="AN148" s="174"/>
      <c r="AO148" s="928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884">
        <f t="shared" si="70"/>
        <v>0</v>
      </c>
      <c r="AH149" s="175">
        <f t="shared" si="70"/>
        <v>0</v>
      </c>
      <c r="AI149" s="178">
        <f t="shared" si="70"/>
        <v>0</v>
      </c>
      <c r="AJ149" s="906">
        <f t="shared" si="70"/>
        <v>3</v>
      </c>
      <c r="AK149" s="920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929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885"/>
      <c r="AH150" s="176"/>
      <c r="AI150" s="897"/>
      <c r="AJ150" s="907"/>
      <c r="AK150" s="921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883"/>
      <c r="AH151" s="174"/>
      <c r="AI151" s="492"/>
      <c r="AJ151" s="905"/>
      <c r="AK151" s="919"/>
      <c r="AL151" s="174"/>
      <c r="AM151" s="174"/>
      <c r="AN151" s="174"/>
      <c r="AO151" s="928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883"/>
      <c r="AH152" s="174"/>
      <c r="AI152" s="492"/>
      <c r="AJ152" s="905">
        <v>1</v>
      </c>
      <c r="AK152" s="919"/>
      <c r="AL152" s="174"/>
      <c r="AM152" s="174"/>
      <c r="AN152" s="174"/>
      <c r="AO152" s="928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883"/>
      <c r="AH153" s="174"/>
      <c r="AI153" s="492"/>
      <c r="AJ153" s="905"/>
      <c r="AK153" s="919"/>
      <c r="AL153" s="174"/>
      <c r="AM153" s="174"/>
      <c r="AN153" s="174"/>
      <c r="AO153" s="928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883"/>
      <c r="AH154" s="174"/>
      <c r="AI154" s="492"/>
      <c r="AJ154" s="905"/>
      <c r="AK154" s="919"/>
      <c r="AL154" s="174"/>
      <c r="AM154" s="174"/>
      <c r="AN154" s="174"/>
      <c r="AO154" s="928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883"/>
      <c r="AH155" s="174"/>
      <c r="AI155" s="492"/>
      <c r="AJ155" s="905"/>
      <c r="AK155" s="919"/>
      <c r="AL155" s="174"/>
      <c r="AM155" s="174"/>
      <c r="AN155" s="174"/>
      <c r="AO155" s="928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883"/>
      <c r="AH156" s="174"/>
      <c r="AI156" s="492"/>
      <c r="AJ156" s="905"/>
      <c r="AK156" s="919"/>
      <c r="AL156" s="174"/>
      <c r="AM156" s="174"/>
      <c r="AN156" s="174"/>
      <c r="AO156" s="928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883"/>
      <c r="AH157" s="174"/>
      <c r="AI157" s="492"/>
      <c r="AJ157" s="905">
        <v>1</v>
      </c>
      <c r="AK157" s="919"/>
      <c r="AL157" s="174"/>
      <c r="AM157" s="174"/>
      <c r="AN157" s="174"/>
      <c r="AO157" s="928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883"/>
      <c r="AH158" s="174"/>
      <c r="AI158" s="492"/>
      <c r="AJ158" s="905"/>
      <c r="AK158" s="919"/>
      <c r="AL158" s="174"/>
      <c r="AM158" s="174"/>
      <c r="AN158" s="174"/>
      <c r="AO158" s="928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884">
        <f t="shared" si="78"/>
        <v>0</v>
      </c>
      <c r="AH159" s="175">
        <f t="shared" si="78"/>
        <v>0</v>
      </c>
      <c r="AI159" s="178">
        <f t="shared" si="78"/>
        <v>0</v>
      </c>
      <c r="AJ159" s="906">
        <f t="shared" si="78"/>
        <v>2</v>
      </c>
      <c r="AK159" s="920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929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885"/>
      <c r="AH160" s="176"/>
      <c r="AI160" s="897"/>
      <c r="AJ160" s="907"/>
      <c r="AK160" s="921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883"/>
      <c r="AH161" s="174"/>
      <c r="AI161" s="492"/>
      <c r="AJ161" s="905"/>
      <c r="AK161" s="919">
        <v>1</v>
      </c>
      <c r="AL161" s="174"/>
      <c r="AM161" s="174"/>
      <c r="AN161" s="174"/>
      <c r="AO161" s="928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883"/>
      <c r="AH162" s="174"/>
      <c r="AI162" s="492"/>
      <c r="AJ162" s="905"/>
      <c r="AK162" s="919">
        <v>1</v>
      </c>
      <c r="AL162" s="174"/>
      <c r="AM162" s="174"/>
      <c r="AN162" s="174"/>
      <c r="AO162" s="928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883"/>
      <c r="AH163" s="174"/>
      <c r="AI163" s="492"/>
      <c r="AJ163" s="905"/>
      <c r="AK163" s="919">
        <v>1</v>
      </c>
      <c r="AL163" s="174"/>
      <c r="AM163" s="174"/>
      <c r="AN163" s="174"/>
      <c r="AO163" s="928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883"/>
      <c r="AH164" s="174"/>
      <c r="AI164" s="492"/>
      <c r="AJ164" s="905"/>
      <c r="AK164" s="919">
        <v>1</v>
      </c>
      <c r="AL164" s="174"/>
      <c r="AM164" s="174"/>
      <c r="AN164" s="174"/>
      <c r="AO164" s="928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883"/>
      <c r="AH165" s="174"/>
      <c r="AI165" s="492"/>
      <c r="AJ165" s="905"/>
      <c r="AK165" s="919">
        <v>1</v>
      </c>
      <c r="AL165" s="174"/>
      <c r="AM165" s="174"/>
      <c r="AN165" s="174"/>
      <c r="AO165" s="928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883"/>
      <c r="AH166" s="174"/>
      <c r="AI166" s="492"/>
      <c r="AJ166" s="905"/>
      <c r="AK166" s="919"/>
      <c r="AL166" s="174"/>
      <c r="AM166" s="174"/>
      <c r="AN166" s="174"/>
      <c r="AO166" s="928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883"/>
      <c r="AH167" s="174"/>
      <c r="AI167" s="492"/>
      <c r="AJ167" s="905"/>
      <c r="AK167" s="919"/>
      <c r="AL167" s="174"/>
      <c r="AM167" s="174"/>
      <c r="AN167" s="174"/>
      <c r="AO167" s="928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883"/>
      <c r="AH168" s="174"/>
      <c r="AI168" s="492"/>
      <c r="AJ168" s="905"/>
      <c r="AK168" s="919"/>
      <c r="AL168" s="174"/>
      <c r="AM168" s="174"/>
      <c r="AN168" s="174"/>
      <c r="AO168" s="928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883"/>
      <c r="AH169" s="174"/>
      <c r="AI169" s="492"/>
      <c r="AJ169" s="905"/>
      <c r="AK169" s="919"/>
      <c r="AL169" s="174"/>
      <c r="AM169" s="174"/>
      <c r="AN169" s="174"/>
      <c r="AO169" s="928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883"/>
      <c r="AH170" s="174"/>
      <c r="AI170" s="492"/>
      <c r="AJ170" s="905"/>
      <c r="AK170" s="919"/>
      <c r="AL170" s="174"/>
      <c r="AM170" s="174"/>
      <c r="AN170" s="174"/>
      <c r="AO170" s="928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883"/>
      <c r="AH171" s="174"/>
      <c r="AI171" s="492"/>
      <c r="AJ171" s="905"/>
      <c r="AK171" s="919">
        <v>1</v>
      </c>
      <c r="AL171" s="174"/>
      <c r="AM171" s="174"/>
      <c r="AN171" s="174"/>
      <c r="AO171" s="928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883"/>
      <c r="AH172" s="174"/>
      <c r="AI172" s="492"/>
      <c r="AJ172" s="905"/>
      <c r="AK172" s="919"/>
      <c r="AL172" s="174"/>
      <c r="AM172" s="174"/>
      <c r="AN172" s="174"/>
      <c r="AO172" s="928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883"/>
      <c r="AH173" s="174"/>
      <c r="AI173" s="492"/>
      <c r="AJ173" s="905"/>
      <c r="AK173" s="919">
        <v>1</v>
      </c>
      <c r="AL173" s="174"/>
      <c r="AM173" s="174"/>
      <c r="AN173" s="174"/>
      <c r="AO173" s="928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883"/>
      <c r="AH174" s="174"/>
      <c r="AI174" s="492"/>
      <c r="AJ174" s="905"/>
      <c r="AK174" s="919"/>
      <c r="AL174" s="174"/>
      <c r="AM174" s="174"/>
      <c r="AN174" s="174"/>
      <c r="AO174" s="928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884">
        <f t="shared" si="86"/>
        <v>0</v>
      </c>
      <c r="AH175" s="175">
        <f t="shared" si="86"/>
        <v>0</v>
      </c>
      <c r="AI175" s="178">
        <f t="shared" si="86"/>
        <v>0</v>
      </c>
      <c r="AJ175" s="906">
        <f t="shared" si="86"/>
        <v>0</v>
      </c>
      <c r="AK175" s="920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929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885"/>
      <c r="AH176" s="176"/>
      <c r="AI176" s="897"/>
      <c r="AJ176" s="907"/>
      <c r="AK176" s="921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883"/>
      <c r="AH177" s="174"/>
      <c r="AI177" s="492"/>
      <c r="AJ177" s="905"/>
      <c r="AK177" s="919"/>
      <c r="AL177" s="174"/>
      <c r="AM177" s="174"/>
      <c r="AN177" s="174"/>
      <c r="AO177" s="928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886"/>
      <c r="AH178" s="716"/>
      <c r="AI178" s="898"/>
      <c r="AJ178" s="908"/>
      <c r="AK178" s="922">
        <v>1</v>
      </c>
      <c r="AL178" s="716"/>
      <c r="AM178" s="716"/>
      <c r="AN178" s="716"/>
      <c r="AO178" s="930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886"/>
      <c r="AH179" s="716"/>
      <c r="AI179" s="898"/>
      <c r="AJ179" s="908"/>
      <c r="AK179" s="922">
        <v>1</v>
      </c>
      <c r="AL179" s="716"/>
      <c r="AM179" s="716"/>
      <c r="AN179" s="716"/>
      <c r="AO179" s="930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886"/>
      <c r="AH180" s="716"/>
      <c r="AI180" s="898"/>
      <c r="AJ180" s="908"/>
      <c r="AK180" s="922">
        <v>1</v>
      </c>
      <c r="AL180" s="716"/>
      <c r="AM180" s="716"/>
      <c r="AN180" s="716"/>
      <c r="AO180" s="930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886"/>
      <c r="AH181" s="716"/>
      <c r="AI181" s="898"/>
      <c r="AJ181" s="908"/>
      <c r="AK181" s="922"/>
      <c r="AL181" s="716"/>
      <c r="AM181" s="716"/>
      <c r="AN181" s="716"/>
      <c r="AO181" s="930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886"/>
      <c r="AH182" s="716"/>
      <c r="AI182" s="898"/>
      <c r="AJ182" s="908"/>
      <c r="AK182" s="922"/>
      <c r="AL182" s="716"/>
      <c r="AM182" s="716"/>
      <c r="AN182" s="716"/>
      <c r="AO182" s="930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886"/>
      <c r="AH183" s="716"/>
      <c r="AI183" s="898"/>
      <c r="AJ183" s="908"/>
      <c r="AK183" s="922">
        <v>1</v>
      </c>
      <c r="AL183" s="716"/>
      <c r="AM183" s="716"/>
      <c r="AN183" s="716"/>
      <c r="AO183" s="930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886"/>
      <c r="AH184" s="716"/>
      <c r="AI184" s="898"/>
      <c r="AJ184" s="908"/>
      <c r="AK184" s="922">
        <v>1</v>
      </c>
      <c r="AL184" s="716"/>
      <c r="AM184" s="716"/>
      <c r="AN184" s="716"/>
      <c r="AO184" s="930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886"/>
      <c r="AH185" s="716"/>
      <c r="AI185" s="898"/>
      <c r="AJ185" s="908"/>
      <c r="AK185" s="922"/>
      <c r="AL185" s="716"/>
      <c r="AM185" s="716"/>
      <c r="AN185" s="716"/>
      <c r="AO185" s="930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886"/>
      <c r="AH186" s="716"/>
      <c r="AI186" s="898"/>
      <c r="AJ186" s="908"/>
      <c r="AK186" s="922">
        <v>1</v>
      </c>
      <c r="AL186" s="716"/>
      <c r="AM186" s="716"/>
      <c r="AN186" s="716"/>
      <c r="AO186" s="930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886"/>
      <c r="AH187" s="716"/>
      <c r="AI187" s="898"/>
      <c r="AJ187" s="908"/>
      <c r="AK187" s="922">
        <v>1</v>
      </c>
      <c r="AL187" s="716"/>
      <c r="AM187" s="716"/>
      <c r="AN187" s="716"/>
      <c r="AO187" s="930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883"/>
      <c r="AH188" s="174"/>
      <c r="AI188" s="492"/>
      <c r="AJ188" s="905"/>
      <c r="AK188" s="919"/>
      <c r="AL188" s="174"/>
      <c r="AM188" s="174"/>
      <c r="AN188" s="174"/>
      <c r="AO188" s="928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884">
        <f t="shared" si="94"/>
        <v>0</v>
      </c>
      <c r="AH189" s="175">
        <f t="shared" si="94"/>
        <v>0</v>
      </c>
      <c r="AI189" s="178">
        <f t="shared" si="94"/>
        <v>0</v>
      </c>
      <c r="AJ189" s="906">
        <f t="shared" si="94"/>
        <v>0</v>
      </c>
      <c r="AK189" s="920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929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885"/>
      <c r="AH190" s="176"/>
      <c r="AI190" s="897"/>
      <c r="AJ190" s="907"/>
      <c r="AK190" s="921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883"/>
      <c r="AH191" s="174"/>
      <c r="AI191" s="492"/>
      <c r="AJ191" s="905"/>
      <c r="AK191" s="919"/>
      <c r="AL191" s="174"/>
      <c r="AM191" s="174"/>
      <c r="AN191" s="174"/>
      <c r="AO191" s="928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886"/>
      <c r="AH192" s="716"/>
      <c r="AI192" s="898"/>
      <c r="AJ192" s="908">
        <v>1</v>
      </c>
      <c r="AK192" s="922"/>
      <c r="AL192" s="716"/>
      <c r="AM192" s="716"/>
      <c r="AN192" s="716"/>
      <c r="AO192" s="930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886"/>
      <c r="AH193" s="716"/>
      <c r="AI193" s="898"/>
      <c r="AJ193" s="908"/>
      <c r="AK193" s="922"/>
      <c r="AL193" s="716"/>
      <c r="AM193" s="716"/>
      <c r="AN193" s="716"/>
      <c r="AO193" s="930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883"/>
      <c r="AH194" s="174"/>
      <c r="AI194" s="492"/>
      <c r="AJ194" s="905"/>
      <c r="AK194" s="919"/>
      <c r="AL194" s="174"/>
      <c r="AM194" s="174"/>
      <c r="AN194" s="174"/>
      <c r="AO194" s="928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884">
        <f t="shared" si="100"/>
        <v>0</v>
      </c>
      <c r="AH195" s="175">
        <f t="shared" si="100"/>
        <v>0</v>
      </c>
      <c r="AI195" s="178">
        <f t="shared" si="100"/>
        <v>0</v>
      </c>
      <c r="AJ195" s="906">
        <f t="shared" si="100"/>
        <v>1</v>
      </c>
      <c r="AK195" s="920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929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885"/>
      <c r="AH196" s="176"/>
      <c r="AI196" s="897"/>
      <c r="AJ196" s="907"/>
      <c r="AK196" s="921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883"/>
      <c r="AH197" s="174"/>
      <c r="AI197" s="492"/>
      <c r="AJ197" s="905">
        <v>1</v>
      </c>
      <c r="AK197" s="919"/>
      <c r="AL197" s="174"/>
      <c r="AM197" s="174"/>
      <c r="AN197" s="174"/>
      <c r="AO197" s="928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886"/>
      <c r="AH198" s="716"/>
      <c r="AI198" s="898"/>
      <c r="AJ198" s="908"/>
      <c r="AK198" s="922"/>
      <c r="AL198" s="716"/>
      <c r="AM198" s="716"/>
      <c r="AN198" s="716"/>
      <c r="AO198" s="930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886"/>
      <c r="AH199" s="716"/>
      <c r="AI199" s="898"/>
      <c r="AJ199" s="908">
        <v>1</v>
      </c>
      <c r="AK199" s="922"/>
      <c r="AL199" s="716"/>
      <c r="AM199" s="716"/>
      <c r="AN199" s="716"/>
      <c r="AO199" s="930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886"/>
      <c r="AH200" s="716"/>
      <c r="AI200" s="898"/>
      <c r="AJ200" s="908"/>
      <c r="AK200" s="922"/>
      <c r="AL200" s="716"/>
      <c r="AM200" s="716"/>
      <c r="AN200" s="716"/>
      <c r="AO200" s="930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886"/>
      <c r="AH201" s="716"/>
      <c r="AI201" s="898"/>
      <c r="AJ201" s="908"/>
      <c r="AK201" s="922"/>
      <c r="AL201" s="716"/>
      <c r="AM201" s="716"/>
      <c r="AN201" s="716"/>
      <c r="AO201" s="930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886"/>
      <c r="AH202" s="716"/>
      <c r="AI202" s="898"/>
      <c r="AJ202" s="908"/>
      <c r="AK202" s="922"/>
      <c r="AL202" s="716"/>
      <c r="AM202" s="716"/>
      <c r="AN202" s="716"/>
      <c r="AO202" s="930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886"/>
      <c r="AH203" s="716"/>
      <c r="AI203" s="898"/>
      <c r="AJ203" s="908"/>
      <c r="AK203" s="922"/>
      <c r="AL203" s="716"/>
      <c r="AM203" s="716"/>
      <c r="AN203" s="716"/>
      <c r="AO203" s="930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886"/>
      <c r="AH204" s="716"/>
      <c r="AI204" s="898"/>
      <c r="AJ204" s="908"/>
      <c r="AK204" s="922"/>
      <c r="AL204" s="716"/>
      <c r="AM204" s="716"/>
      <c r="AN204" s="716"/>
      <c r="AO204" s="930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886"/>
      <c r="AH205" s="716"/>
      <c r="AI205" s="898"/>
      <c r="AJ205" s="908">
        <v>1</v>
      </c>
      <c r="AK205" s="922"/>
      <c r="AL205" s="716"/>
      <c r="AM205" s="716"/>
      <c r="AN205" s="716"/>
      <c r="AO205" s="930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886"/>
      <c r="AH206" s="716"/>
      <c r="AI206" s="898"/>
      <c r="AJ206" s="908"/>
      <c r="AK206" s="922"/>
      <c r="AL206" s="716"/>
      <c r="AM206" s="716"/>
      <c r="AN206" s="716"/>
      <c r="AO206" s="930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886"/>
      <c r="AH207" s="716"/>
      <c r="AI207" s="898"/>
      <c r="AJ207" s="908"/>
      <c r="AK207" s="922"/>
      <c r="AL207" s="716"/>
      <c r="AM207" s="716"/>
      <c r="AN207" s="716"/>
      <c r="AO207" s="930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886"/>
      <c r="AH208" s="716"/>
      <c r="AI208" s="898"/>
      <c r="AJ208" s="908"/>
      <c r="AK208" s="922"/>
      <c r="AL208" s="716"/>
      <c r="AM208" s="716"/>
      <c r="AN208" s="716"/>
      <c r="AO208" s="930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886"/>
      <c r="AH209" s="716"/>
      <c r="AI209" s="898"/>
      <c r="AJ209" s="908"/>
      <c r="AK209" s="922"/>
      <c r="AL209" s="716"/>
      <c r="AM209" s="716"/>
      <c r="AN209" s="716"/>
      <c r="AO209" s="930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886"/>
      <c r="AH210" s="716"/>
      <c r="AI210" s="898"/>
      <c r="AJ210" s="908"/>
      <c r="AK210" s="922"/>
      <c r="AL210" s="716"/>
      <c r="AM210" s="716"/>
      <c r="AN210" s="716"/>
      <c r="AO210" s="930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886"/>
      <c r="AH211" s="716"/>
      <c r="AI211" s="898"/>
      <c r="AJ211" s="908"/>
      <c r="AK211" s="922"/>
      <c r="AL211" s="716"/>
      <c r="AM211" s="716"/>
      <c r="AN211" s="716"/>
      <c r="AO211" s="930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886"/>
      <c r="AH212" s="716"/>
      <c r="AI212" s="898"/>
      <c r="AJ212" s="908"/>
      <c r="AK212" s="922"/>
      <c r="AL212" s="716"/>
      <c r="AM212" s="716"/>
      <c r="AN212" s="716"/>
      <c r="AO212" s="930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886"/>
      <c r="AH213" s="716"/>
      <c r="AI213" s="898"/>
      <c r="AJ213" s="908"/>
      <c r="AK213" s="922"/>
      <c r="AL213" s="716"/>
      <c r="AM213" s="716"/>
      <c r="AN213" s="716"/>
      <c r="AO213" s="930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886"/>
      <c r="AH214" s="716"/>
      <c r="AI214" s="898"/>
      <c r="AJ214" s="908"/>
      <c r="AK214" s="922"/>
      <c r="AL214" s="716"/>
      <c r="AM214" s="716"/>
      <c r="AN214" s="716"/>
      <c r="AO214" s="930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886"/>
      <c r="AH215" s="716"/>
      <c r="AI215" s="898"/>
      <c r="AJ215" s="908">
        <v>1</v>
      </c>
      <c r="AK215" s="922"/>
      <c r="AL215" s="716"/>
      <c r="AM215" s="716"/>
      <c r="AN215" s="716"/>
      <c r="AO215" s="930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886"/>
      <c r="AH216" s="716"/>
      <c r="AI216" s="898"/>
      <c r="AJ216" s="908"/>
      <c r="AK216" s="922"/>
      <c r="AL216" s="716"/>
      <c r="AM216" s="716"/>
      <c r="AN216" s="716"/>
      <c r="AO216" s="930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886"/>
      <c r="AH217" s="716"/>
      <c r="AI217" s="898"/>
      <c r="AJ217" s="908"/>
      <c r="AK217" s="922"/>
      <c r="AL217" s="716"/>
      <c r="AM217" s="716"/>
      <c r="AN217" s="716"/>
      <c r="AO217" s="930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886"/>
      <c r="AH218" s="716"/>
      <c r="AI218" s="898"/>
      <c r="AJ218" s="908"/>
      <c r="AK218" s="922"/>
      <c r="AL218" s="716"/>
      <c r="AM218" s="716"/>
      <c r="AN218" s="716"/>
      <c r="AO218" s="930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886"/>
      <c r="AH219" s="716"/>
      <c r="AI219" s="898"/>
      <c r="AJ219" s="908"/>
      <c r="AK219" s="922"/>
      <c r="AL219" s="716"/>
      <c r="AM219" s="716"/>
      <c r="AN219" s="716"/>
      <c r="AO219" s="930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886"/>
      <c r="AH220" s="716"/>
      <c r="AI220" s="898"/>
      <c r="AJ220" s="908"/>
      <c r="AK220" s="922"/>
      <c r="AL220" s="716"/>
      <c r="AM220" s="716"/>
      <c r="AN220" s="716"/>
      <c r="AO220" s="930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886"/>
      <c r="AH221" s="716"/>
      <c r="AI221" s="898"/>
      <c r="AJ221" s="908">
        <v>1</v>
      </c>
      <c r="AK221" s="922"/>
      <c r="AL221" s="716"/>
      <c r="AM221" s="716"/>
      <c r="AN221" s="716"/>
      <c r="AO221" s="930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886"/>
      <c r="AH222" s="716"/>
      <c r="AI222" s="898"/>
      <c r="AJ222" s="908">
        <v>1</v>
      </c>
      <c r="AK222" s="922"/>
      <c r="AL222" s="716"/>
      <c r="AM222" s="716"/>
      <c r="AN222" s="716"/>
      <c r="AO222" s="930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886"/>
      <c r="AH223" s="716"/>
      <c r="AI223" s="898"/>
      <c r="AJ223" s="908"/>
      <c r="AK223" s="922"/>
      <c r="AL223" s="716"/>
      <c r="AM223" s="716"/>
      <c r="AN223" s="716"/>
      <c r="AO223" s="930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886"/>
      <c r="AH224" s="716"/>
      <c r="AI224" s="898"/>
      <c r="AJ224" s="908"/>
      <c r="AK224" s="922"/>
      <c r="AL224" s="716"/>
      <c r="AM224" s="716"/>
      <c r="AN224" s="716"/>
      <c r="AO224" s="930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886"/>
      <c r="AH225" s="716"/>
      <c r="AI225" s="898"/>
      <c r="AJ225" s="908">
        <v>1</v>
      </c>
      <c r="AK225" s="922"/>
      <c r="AL225" s="716"/>
      <c r="AM225" s="716"/>
      <c r="AN225" s="716"/>
      <c r="AO225" s="930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886"/>
      <c r="AH226" s="716"/>
      <c r="AI226" s="898"/>
      <c r="AJ226" s="908">
        <v>1</v>
      </c>
      <c r="AK226" s="922"/>
      <c r="AL226" s="716"/>
      <c r="AM226" s="716"/>
      <c r="AN226" s="716"/>
      <c r="AO226" s="930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886"/>
      <c r="AH227" s="716"/>
      <c r="AI227" s="898"/>
      <c r="AJ227" s="908"/>
      <c r="AK227" s="922"/>
      <c r="AL227" s="716"/>
      <c r="AM227" s="716"/>
      <c r="AN227" s="716"/>
      <c r="AO227" s="930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886"/>
      <c r="AH228" s="716"/>
      <c r="AI228" s="898"/>
      <c r="AJ228" s="908"/>
      <c r="AK228" s="922"/>
      <c r="AL228" s="716"/>
      <c r="AM228" s="716"/>
      <c r="AN228" s="716"/>
      <c r="AO228" s="930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886"/>
      <c r="AH229" s="716"/>
      <c r="AI229" s="898"/>
      <c r="AJ229" s="908">
        <v>1</v>
      </c>
      <c r="AK229" s="922"/>
      <c r="AL229" s="716"/>
      <c r="AM229" s="716"/>
      <c r="AN229" s="716"/>
      <c r="AO229" s="930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886"/>
      <c r="AH230" s="716"/>
      <c r="AI230" s="898"/>
      <c r="AJ230" s="908"/>
      <c r="AK230" s="922"/>
      <c r="AL230" s="716"/>
      <c r="AM230" s="716"/>
      <c r="AN230" s="716"/>
      <c r="AO230" s="930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887">
        <f t="shared" si="107"/>
        <v>0</v>
      </c>
      <c r="AH231" s="14">
        <f t="shared" si="107"/>
        <v>0</v>
      </c>
      <c r="AI231" s="16">
        <f t="shared" si="107"/>
        <v>0</v>
      </c>
      <c r="AJ231" s="909">
        <f t="shared" si="107"/>
        <v>9</v>
      </c>
      <c r="AK231" s="923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225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888"/>
      <c r="AH232" s="559"/>
      <c r="AI232" s="899"/>
      <c r="AJ232" s="910"/>
      <c r="AK232" s="921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889"/>
      <c r="AH233" s="179"/>
      <c r="AI233" s="462"/>
      <c r="AJ233" s="911"/>
      <c r="AK233" s="919"/>
      <c r="AL233" s="179"/>
      <c r="AM233" s="179"/>
      <c r="AN233" s="179"/>
      <c r="AO233" s="931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890"/>
      <c r="AH234" s="719"/>
      <c r="AI234" s="717"/>
      <c r="AJ234" s="912"/>
      <c r="AK234" s="922"/>
      <c r="AL234" s="719"/>
      <c r="AM234" s="719"/>
      <c r="AN234" s="719"/>
      <c r="AO234" s="932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890"/>
      <c r="AH235" s="719"/>
      <c r="AI235" s="717"/>
      <c r="AJ235" s="912"/>
      <c r="AK235" s="922"/>
      <c r="AL235" s="719"/>
      <c r="AM235" s="719"/>
      <c r="AN235" s="719"/>
      <c r="AO235" s="932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890"/>
      <c r="AH236" s="719"/>
      <c r="AI236" s="717"/>
      <c r="AJ236" s="912"/>
      <c r="AK236" s="922"/>
      <c r="AL236" s="719"/>
      <c r="AM236" s="719"/>
      <c r="AN236" s="719"/>
      <c r="AO236" s="932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891">
        <f t="shared" si="111"/>
        <v>0</v>
      </c>
      <c r="AH237" s="191">
        <f t="shared" si="111"/>
        <v>0</v>
      </c>
      <c r="AI237" s="192">
        <f t="shared" si="111"/>
        <v>0</v>
      </c>
      <c r="AJ237" s="913">
        <f t="shared" si="111"/>
        <v>0</v>
      </c>
      <c r="AK237" s="923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933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885"/>
      <c r="AH238" s="176"/>
      <c r="AI238" s="897"/>
      <c r="AJ238" s="907"/>
      <c r="AK238" s="921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883"/>
      <c r="AH239" s="174"/>
      <c r="AI239" s="492"/>
      <c r="AJ239" s="905"/>
      <c r="AK239" s="919"/>
      <c r="AL239" s="174"/>
      <c r="AM239" s="174"/>
      <c r="AN239" s="174"/>
      <c r="AO239" s="928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886"/>
      <c r="AH240" s="716"/>
      <c r="AI240" s="898"/>
      <c r="AJ240" s="908">
        <v>1</v>
      </c>
      <c r="AK240" s="922"/>
      <c r="AL240" s="716"/>
      <c r="AM240" s="716"/>
      <c r="AN240" s="716"/>
      <c r="AO240" s="930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886"/>
      <c r="AH241" s="716"/>
      <c r="AI241" s="898"/>
      <c r="AJ241" s="908">
        <v>1</v>
      </c>
      <c r="AK241" s="922"/>
      <c r="AL241" s="716"/>
      <c r="AM241" s="716"/>
      <c r="AN241" s="716"/>
      <c r="AO241" s="930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886"/>
      <c r="AH242" s="716"/>
      <c r="AI242" s="898"/>
      <c r="AJ242" s="908"/>
      <c r="AK242" s="922"/>
      <c r="AL242" s="716"/>
      <c r="AM242" s="716"/>
      <c r="AN242" s="716"/>
      <c r="AO242" s="930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884">
        <f t="shared" si="115"/>
        <v>0</v>
      </c>
      <c r="AH243" s="175">
        <f t="shared" si="115"/>
        <v>0</v>
      </c>
      <c r="AI243" s="178">
        <f t="shared" si="115"/>
        <v>0</v>
      </c>
      <c r="AJ243" s="906">
        <f t="shared" si="115"/>
        <v>2</v>
      </c>
      <c r="AK243" s="920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929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885"/>
      <c r="AH244" s="176"/>
      <c r="AI244" s="897"/>
      <c r="AJ244" s="907"/>
      <c r="AK244" s="921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883"/>
      <c r="AH245" s="174"/>
      <c r="AI245" s="492"/>
      <c r="AJ245" s="905"/>
      <c r="AK245" s="919"/>
      <c r="AL245" s="174"/>
      <c r="AM245" s="174"/>
      <c r="AN245" s="174"/>
      <c r="AO245" s="928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883"/>
      <c r="AH246" s="174"/>
      <c r="AI246" s="492"/>
      <c r="AJ246" s="905"/>
      <c r="AK246" s="919"/>
      <c r="AL246" s="174"/>
      <c r="AM246" s="174"/>
      <c r="AN246" s="174"/>
      <c r="AO246" s="928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883"/>
      <c r="AH247" s="174"/>
      <c r="AI247" s="492"/>
      <c r="AJ247" s="905"/>
      <c r="AK247" s="919"/>
      <c r="AL247" s="174"/>
      <c r="AM247" s="174"/>
      <c r="AN247" s="174"/>
      <c r="AO247" s="928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883"/>
      <c r="AH248" s="174"/>
      <c r="AI248" s="492"/>
      <c r="AJ248" s="905"/>
      <c r="AK248" s="919"/>
      <c r="AL248" s="174"/>
      <c r="AM248" s="174"/>
      <c r="AN248" s="174"/>
      <c r="AO248" s="928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884">
        <f>SUM(AG245:AG248)</f>
        <v>0</v>
      </c>
      <c r="AH249" s="175">
        <f t="shared" si="121"/>
        <v>0</v>
      </c>
      <c r="AI249" s="178">
        <f t="shared" si="121"/>
        <v>0</v>
      </c>
      <c r="AJ249" s="906">
        <f t="shared" si="121"/>
        <v>0</v>
      </c>
      <c r="AK249" s="920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929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885"/>
      <c r="AH250" s="176"/>
      <c r="AI250" s="897"/>
      <c r="AJ250" s="907"/>
      <c r="AK250" s="921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883"/>
      <c r="AH251" s="174"/>
      <c r="AI251" s="492"/>
      <c r="AJ251" s="905"/>
      <c r="AK251" s="919"/>
      <c r="AL251" s="174"/>
      <c r="AM251" s="174"/>
      <c r="AN251" s="174"/>
      <c r="AO251" s="928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883"/>
      <c r="AH252" s="174"/>
      <c r="AI252" s="492"/>
      <c r="AJ252" s="905"/>
      <c r="AK252" s="919"/>
      <c r="AL252" s="174"/>
      <c r="AM252" s="174"/>
      <c r="AN252" s="174"/>
      <c r="AO252" s="928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883"/>
      <c r="AH253" s="174"/>
      <c r="AI253" s="492"/>
      <c r="AJ253" s="905"/>
      <c r="AK253" s="919"/>
      <c r="AL253" s="174"/>
      <c r="AM253" s="174"/>
      <c r="AN253" s="174"/>
      <c r="AO253" s="928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884">
        <f>SUM(AG251:AG253)</f>
        <v>0</v>
      </c>
      <c r="AH254" s="175">
        <f t="shared" si="127"/>
        <v>0</v>
      </c>
      <c r="AI254" s="178">
        <f t="shared" si="127"/>
        <v>0</v>
      </c>
      <c r="AJ254" s="906">
        <f t="shared" si="127"/>
        <v>0</v>
      </c>
      <c r="AK254" s="920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929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885"/>
      <c r="AH255" s="176"/>
      <c r="AI255" s="897"/>
      <c r="AJ255" s="907"/>
      <c r="AK255" s="921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883"/>
      <c r="AH256" s="174"/>
      <c r="AI256" s="492"/>
      <c r="AJ256" s="905"/>
      <c r="AK256" s="919"/>
      <c r="AL256" s="174"/>
      <c r="AM256" s="174"/>
      <c r="AN256" s="174"/>
      <c r="AO256" s="928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883"/>
      <c r="AH257" s="174"/>
      <c r="AI257" s="492"/>
      <c r="AJ257" s="905"/>
      <c r="AK257" s="919"/>
      <c r="AL257" s="174"/>
      <c r="AM257" s="174"/>
      <c r="AN257" s="174"/>
      <c r="AO257" s="928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883"/>
      <c r="AH258" s="174"/>
      <c r="AI258" s="492"/>
      <c r="AJ258" s="905"/>
      <c r="AK258" s="919"/>
      <c r="AL258" s="174"/>
      <c r="AM258" s="174"/>
      <c r="AN258" s="174"/>
      <c r="AO258" s="928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883"/>
      <c r="AH259" s="174"/>
      <c r="AI259" s="492"/>
      <c r="AJ259" s="905"/>
      <c r="AK259" s="919"/>
      <c r="AL259" s="174"/>
      <c r="AM259" s="174"/>
      <c r="AN259" s="174"/>
      <c r="AO259" s="928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883"/>
      <c r="AH260" s="174"/>
      <c r="AI260" s="492"/>
      <c r="AJ260" s="905"/>
      <c r="AK260" s="919"/>
      <c r="AL260" s="174"/>
      <c r="AM260" s="174"/>
      <c r="AN260" s="174"/>
      <c r="AO260" s="928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883"/>
      <c r="AH261" s="174"/>
      <c r="AI261" s="492"/>
      <c r="AJ261" s="905"/>
      <c r="AK261" s="919"/>
      <c r="AL261" s="174"/>
      <c r="AM261" s="174"/>
      <c r="AN261" s="174"/>
      <c r="AO261" s="928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883"/>
      <c r="AH262" s="174"/>
      <c r="AI262" s="492"/>
      <c r="AJ262" s="905"/>
      <c r="AK262" s="919"/>
      <c r="AL262" s="174"/>
      <c r="AM262" s="174"/>
      <c r="AN262" s="174"/>
      <c r="AO262" s="928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883"/>
      <c r="AH263" s="174"/>
      <c r="AI263" s="492"/>
      <c r="AJ263" s="905"/>
      <c r="AK263" s="919"/>
      <c r="AL263" s="174"/>
      <c r="AM263" s="174"/>
      <c r="AN263" s="174"/>
      <c r="AO263" s="928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883"/>
      <c r="AH264" s="174"/>
      <c r="AI264" s="492"/>
      <c r="AJ264" s="905"/>
      <c r="AK264" s="919"/>
      <c r="AL264" s="174"/>
      <c r="AM264" s="174"/>
      <c r="AN264" s="174"/>
      <c r="AO264" s="928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883"/>
      <c r="AH265" s="174"/>
      <c r="AI265" s="492"/>
      <c r="AJ265" s="905"/>
      <c r="AK265" s="919"/>
      <c r="AL265" s="174"/>
      <c r="AM265" s="174"/>
      <c r="AN265" s="174"/>
      <c r="AO265" s="928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883"/>
      <c r="AH266" s="174"/>
      <c r="AI266" s="492"/>
      <c r="AJ266" s="905"/>
      <c r="AK266" s="919"/>
      <c r="AL266" s="174"/>
      <c r="AM266" s="174"/>
      <c r="AN266" s="174"/>
      <c r="AO266" s="928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884">
        <f>SUM(AG256:AG266)</f>
        <v>0</v>
      </c>
      <c r="AH267" s="175">
        <f t="shared" si="133"/>
        <v>0</v>
      </c>
      <c r="AI267" s="178">
        <f t="shared" si="133"/>
        <v>0</v>
      </c>
      <c r="AJ267" s="906">
        <f t="shared" si="133"/>
        <v>0</v>
      </c>
      <c r="AK267" s="920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929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885"/>
      <c r="AH268" s="176"/>
      <c r="AI268" s="897"/>
      <c r="AJ268" s="907"/>
      <c r="AK268" s="921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883"/>
      <c r="AH269" s="174"/>
      <c r="AI269" s="492"/>
      <c r="AJ269" s="905"/>
      <c r="AK269" s="919"/>
      <c r="AL269" s="174"/>
      <c r="AM269" s="174"/>
      <c r="AN269" s="174"/>
      <c r="AO269" s="928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883"/>
      <c r="AH270" s="174"/>
      <c r="AI270" s="492"/>
      <c r="AJ270" s="905"/>
      <c r="AK270" s="919"/>
      <c r="AL270" s="174"/>
      <c r="AM270" s="174"/>
      <c r="AN270" s="174"/>
      <c r="AO270" s="928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883"/>
      <c r="AH271" s="174"/>
      <c r="AI271" s="492"/>
      <c r="AJ271" s="905"/>
      <c r="AK271" s="919"/>
      <c r="AL271" s="174"/>
      <c r="AM271" s="174"/>
      <c r="AN271" s="174"/>
      <c r="AO271" s="928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883"/>
      <c r="AH272" s="174"/>
      <c r="AI272" s="492"/>
      <c r="AJ272" s="905"/>
      <c r="AK272" s="919"/>
      <c r="AL272" s="174"/>
      <c r="AM272" s="174"/>
      <c r="AN272" s="174"/>
      <c r="AO272" s="928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883"/>
      <c r="AH273" s="174"/>
      <c r="AI273" s="492"/>
      <c r="AJ273" s="905"/>
      <c r="AK273" s="919"/>
      <c r="AL273" s="174"/>
      <c r="AM273" s="174"/>
      <c r="AN273" s="174"/>
      <c r="AO273" s="928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883"/>
      <c r="AH274" s="174"/>
      <c r="AI274" s="492"/>
      <c r="AJ274" s="905"/>
      <c r="AK274" s="919"/>
      <c r="AL274" s="174"/>
      <c r="AM274" s="174"/>
      <c r="AN274" s="174"/>
      <c r="AO274" s="928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883"/>
      <c r="AH275" s="174"/>
      <c r="AI275" s="492"/>
      <c r="AJ275" s="905"/>
      <c r="AK275" s="919"/>
      <c r="AL275" s="174"/>
      <c r="AM275" s="174"/>
      <c r="AN275" s="174"/>
      <c r="AO275" s="928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883"/>
      <c r="AH276" s="174"/>
      <c r="AI276" s="492"/>
      <c r="AJ276" s="905"/>
      <c r="AK276" s="919"/>
      <c r="AL276" s="174"/>
      <c r="AM276" s="174"/>
      <c r="AN276" s="174"/>
      <c r="AO276" s="928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883"/>
      <c r="AH277" s="174"/>
      <c r="AI277" s="492"/>
      <c r="AJ277" s="905"/>
      <c r="AK277" s="919"/>
      <c r="AL277" s="174"/>
      <c r="AM277" s="174"/>
      <c r="AN277" s="174"/>
      <c r="AO277" s="928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883"/>
      <c r="AH278" s="174"/>
      <c r="AI278" s="492"/>
      <c r="AJ278" s="905"/>
      <c r="AK278" s="919"/>
      <c r="AL278" s="174"/>
      <c r="AM278" s="174"/>
      <c r="AN278" s="174"/>
      <c r="AO278" s="928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884">
        <f>SUM(AG269:AG278)</f>
        <v>0</v>
      </c>
      <c r="AH279" s="175">
        <f t="shared" si="138"/>
        <v>0</v>
      </c>
      <c r="AI279" s="178">
        <f t="shared" si="138"/>
        <v>0</v>
      </c>
      <c r="AJ279" s="906">
        <f t="shared" si="138"/>
        <v>0</v>
      </c>
      <c r="AK279" s="920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929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885"/>
      <c r="AH280" s="176"/>
      <c r="AI280" s="897"/>
      <c r="AJ280" s="907"/>
      <c r="AK280" s="921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883"/>
      <c r="AH281" s="174"/>
      <c r="AI281" s="492"/>
      <c r="AJ281" s="905"/>
      <c r="AK281" s="919"/>
      <c r="AL281" s="174"/>
      <c r="AM281" s="174"/>
      <c r="AN281" s="174"/>
      <c r="AO281" s="928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883"/>
      <c r="AH282" s="174"/>
      <c r="AI282" s="492"/>
      <c r="AJ282" s="905"/>
      <c r="AK282" s="919"/>
      <c r="AL282" s="174"/>
      <c r="AM282" s="174"/>
      <c r="AN282" s="174"/>
      <c r="AO282" s="928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884">
        <f>SUM(AG281:AG282)</f>
        <v>0</v>
      </c>
      <c r="AH283" s="175">
        <f t="shared" si="143"/>
        <v>0</v>
      </c>
      <c r="AI283" s="178">
        <f t="shared" si="143"/>
        <v>0</v>
      </c>
      <c r="AJ283" s="906">
        <f t="shared" si="143"/>
        <v>0</v>
      </c>
      <c r="AK283" s="920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929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885"/>
      <c r="AH284" s="176"/>
      <c r="AI284" s="897"/>
      <c r="AJ284" s="907"/>
      <c r="AK284" s="921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883"/>
      <c r="AH285" s="174"/>
      <c r="AI285" s="492"/>
      <c r="AJ285" s="905"/>
      <c r="AK285" s="919"/>
      <c r="AL285" s="174"/>
      <c r="AM285" s="174"/>
      <c r="AN285" s="174"/>
      <c r="AO285" s="928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883"/>
      <c r="AH286" s="174"/>
      <c r="AI286" s="492"/>
      <c r="AJ286" s="905"/>
      <c r="AK286" s="919"/>
      <c r="AL286" s="174"/>
      <c r="AM286" s="174"/>
      <c r="AN286" s="174"/>
      <c r="AO286" s="928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883"/>
      <c r="AH287" s="174"/>
      <c r="AI287" s="492"/>
      <c r="AJ287" s="905"/>
      <c r="AK287" s="919"/>
      <c r="AL287" s="174"/>
      <c r="AM287" s="174"/>
      <c r="AN287" s="174"/>
      <c r="AO287" s="928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883"/>
      <c r="AH288" s="174"/>
      <c r="AI288" s="492"/>
      <c r="AJ288" s="905"/>
      <c r="AK288" s="919"/>
      <c r="AL288" s="174"/>
      <c r="AM288" s="174"/>
      <c r="AN288" s="174"/>
      <c r="AO288" s="928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883"/>
      <c r="AH289" s="174"/>
      <c r="AI289" s="492"/>
      <c r="AJ289" s="905"/>
      <c r="AK289" s="919"/>
      <c r="AL289" s="174"/>
      <c r="AM289" s="174"/>
      <c r="AN289" s="174"/>
      <c r="AO289" s="928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883"/>
      <c r="AH290" s="174"/>
      <c r="AI290" s="492"/>
      <c r="AJ290" s="905"/>
      <c r="AK290" s="919"/>
      <c r="AL290" s="174"/>
      <c r="AM290" s="174"/>
      <c r="AN290" s="174"/>
      <c r="AO290" s="928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883"/>
      <c r="AH291" s="174"/>
      <c r="AI291" s="492"/>
      <c r="AJ291" s="905"/>
      <c r="AK291" s="919"/>
      <c r="AL291" s="174"/>
      <c r="AM291" s="174"/>
      <c r="AN291" s="174"/>
      <c r="AO291" s="928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883"/>
      <c r="AH292" s="174"/>
      <c r="AI292" s="492"/>
      <c r="AJ292" s="905"/>
      <c r="AK292" s="919"/>
      <c r="AL292" s="174"/>
      <c r="AM292" s="174"/>
      <c r="AN292" s="174"/>
      <c r="AO292" s="928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883"/>
      <c r="AH293" s="174"/>
      <c r="AI293" s="492"/>
      <c r="AJ293" s="905"/>
      <c r="AK293" s="919"/>
      <c r="AL293" s="174"/>
      <c r="AM293" s="174"/>
      <c r="AN293" s="174"/>
      <c r="AO293" s="928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883"/>
      <c r="AH294" s="174"/>
      <c r="AI294" s="492"/>
      <c r="AJ294" s="905"/>
      <c r="AK294" s="919"/>
      <c r="AL294" s="174"/>
      <c r="AM294" s="174"/>
      <c r="AN294" s="174"/>
      <c r="AO294" s="928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884">
        <f>SUM(AG285:AG294)</f>
        <v>0</v>
      </c>
      <c r="AH295" s="175">
        <f t="shared" si="149"/>
        <v>0</v>
      </c>
      <c r="AI295" s="178">
        <f t="shared" si="149"/>
        <v>0</v>
      </c>
      <c r="AJ295" s="906">
        <f t="shared" si="149"/>
        <v>0</v>
      </c>
      <c r="AK295" s="920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929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885"/>
      <c r="AH296" s="176"/>
      <c r="AI296" s="897"/>
      <c r="AJ296" s="907"/>
      <c r="AK296" s="921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883"/>
      <c r="AH297" s="174"/>
      <c r="AI297" s="492"/>
      <c r="AJ297" s="905"/>
      <c r="AK297" s="919"/>
      <c r="AL297" s="174"/>
      <c r="AM297" s="174"/>
      <c r="AN297" s="174"/>
      <c r="AO297" s="928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883"/>
      <c r="AH298" s="174"/>
      <c r="AI298" s="492"/>
      <c r="AJ298" s="905"/>
      <c r="AK298" s="919"/>
      <c r="AL298" s="174"/>
      <c r="AM298" s="174"/>
      <c r="AN298" s="174"/>
      <c r="AO298" s="928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883"/>
      <c r="AH299" s="174"/>
      <c r="AI299" s="492"/>
      <c r="AJ299" s="905"/>
      <c r="AK299" s="919"/>
      <c r="AL299" s="174"/>
      <c r="AM299" s="174"/>
      <c r="AN299" s="174"/>
      <c r="AO299" s="928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883"/>
      <c r="AH300" s="174"/>
      <c r="AI300" s="492"/>
      <c r="AJ300" s="905"/>
      <c r="AK300" s="919"/>
      <c r="AL300" s="174"/>
      <c r="AM300" s="174"/>
      <c r="AN300" s="174"/>
      <c r="AO300" s="928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883"/>
      <c r="AH301" s="174"/>
      <c r="AI301" s="492"/>
      <c r="AJ301" s="905"/>
      <c r="AK301" s="919"/>
      <c r="AL301" s="174"/>
      <c r="AM301" s="174"/>
      <c r="AN301" s="174"/>
      <c r="AO301" s="928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883"/>
      <c r="AH302" s="174"/>
      <c r="AI302" s="492"/>
      <c r="AJ302" s="905"/>
      <c r="AK302" s="919"/>
      <c r="AL302" s="174"/>
      <c r="AM302" s="174"/>
      <c r="AN302" s="174"/>
      <c r="AO302" s="928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883"/>
      <c r="AH303" s="174"/>
      <c r="AI303" s="492"/>
      <c r="AJ303" s="905"/>
      <c r="AK303" s="919"/>
      <c r="AL303" s="174"/>
      <c r="AM303" s="174"/>
      <c r="AN303" s="174"/>
      <c r="AO303" s="928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883"/>
      <c r="AH304" s="174"/>
      <c r="AI304" s="492"/>
      <c r="AJ304" s="905"/>
      <c r="AK304" s="919"/>
      <c r="AL304" s="174"/>
      <c r="AM304" s="174"/>
      <c r="AN304" s="174"/>
      <c r="AO304" s="928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883"/>
      <c r="AH305" s="174"/>
      <c r="AI305" s="492"/>
      <c r="AJ305" s="905"/>
      <c r="AK305" s="919"/>
      <c r="AL305" s="174"/>
      <c r="AM305" s="174"/>
      <c r="AN305" s="174"/>
      <c r="AO305" s="928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883"/>
      <c r="AH306" s="174"/>
      <c r="AI306" s="492"/>
      <c r="AJ306" s="905"/>
      <c r="AK306" s="919"/>
      <c r="AL306" s="174"/>
      <c r="AM306" s="174"/>
      <c r="AN306" s="174"/>
      <c r="AO306" s="928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883"/>
      <c r="AH307" s="174"/>
      <c r="AI307" s="492"/>
      <c r="AJ307" s="905"/>
      <c r="AK307" s="919"/>
      <c r="AL307" s="174"/>
      <c r="AM307" s="174"/>
      <c r="AN307" s="174"/>
      <c r="AO307" s="928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883"/>
      <c r="AH308" s="174"/>
      <c r="AI308" s="492"/>
      <c r="AJ308" s="905"/>
      <c r="AK308" s="919"/>
      <c r="AL308" s="174"/>
      <c r="AM308" s="174"/>
      <c r="AN308" s="174"/>
      <c r="AO308" s="928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883"/>
      <c r="AH309" s="174"/>
      <c r="AI309" s="492"/>
      <c r="AJ309" s="905"/>
      <c r="AK309" s="919"/>
      <c r="AL309" s="174"/>
      <c r="AM309" s="174"/>
      <c r="AN309" s="174"/>
      <c r="AO309" s="928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884">
        <f>SUM(AG297:AG309)</f>
        <v>0</v>
      </c>
      <c r="AH310" s="175">
        <f t="shared" si="154"/>
        <v>0</v>
      </c>
      <c r="AI310" s="178">
        <f t="shared" si="154"/>
        <v>0</v>
      </c>
      <c r="AJ310" s="906">
        <f t="shared" si="154"/>
        <v>0</v>
      </c>
      <c r="AK310" s="920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929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885"/>
      <c r="AH311" s="176"/>
      <c r="AI311" s="897"/>
      <c r="AJ311" s="907"/>
      <c r="AK311" s="921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883"/>
      <c r="AH312" s="174"/>
      <c r="AI312" s="492"/>
      <c r="AJ312" s="905"/>
      <c r="AK312" s="919"/>
      <c r="AL312" s="174"/>
      <c r="AM312" s="174"/>
      <c r="AN312" s="174"/>
      <c r="AO312" s="928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883"/>
      <c r="AH313" s="174"/>
      <c r="AI313" s="492"/>
      <c r="AJ313" s="905"/>
      <c r="AK313" s="919"/>
      <c r="AL313" s="174"/>
      <c r="AM313" s="174"/>
      <c r="AN313" s="174"/>
      <c r="AO313" s="928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883"/>
      <c r="AH314" s="174"/>
      <c r="AI314" s="492"/>
      <c r="AJ314" s="905"/>
      <c r="AK314" s="919"/>
      <c r="AL314" s="174"/>
      <c r="AM314" s="174"/>
      <c r="AN314" s="174"/>
      <c r="AO314" s="928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884">
        <f>SUM(AG312:AG314)</f>
        <v>0</v>
      </c>
      <c r="AH315" s="175">
        <f t="shared" si="159"/>
        <v>0</v>
      </c>
      <c r="AI315" s="178">
        <f t="shared" si="159"/>
        <v>0</v>
      </c>
      <c r="AJ315" s="906">
        <f t="shared" si="159"/>
        <v>0</v>
      </c>
      <c r="AK315" s="920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929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885"/>
      <c r="AH316" s="176"/>
      <c r="AI316" s="897"/>
      <c r="AJ316" s="907"/>
      <c r="AK316" s="921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883"/>
      <c r="AH317" s="174"/>
      <c r="AI317" s="492"/>
      <c r="AJ317" s="905"/>
      <c r="AK317" s="919"/>
      <c r="AL317" s="174"/>
      <c r="AM317" s="174"/>
      <c r="AN317" s="174"/>
      <c r="AO317" s="928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883"/>
      <c r="AH318" s="174"/>
      <c r="AI318" s="492"/>
      <c r="AJ318" s="905"/>
      <c r="AK318" s="919"/>
      <c r="AL318" s="174"/>
      <c r="AM318" s="174"/>
      <c r="AN318" s="174"/>
      <c r="AO318" s="928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883"/>
      <c r="AH319" s="174"/>
      <c r="AI319" s="492"/>
      <c r="AJ319" s="905"/>
      <c r="AK319" s="919"/>
      <c r="AL319" s="174"/>
      <c r="AM319" s="174"/>
      <c r="AN319" s="174"/>
      <c r="AO319" s="928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884">
        <f>SUM(AG317:AG319)</f>
        <v>0</v>
      </c>
      <c r="AH320" s="175">
        <f t="shared" si="164"/>
        <v>0</v>
      </c>
      <c r="AI320" s="178">
        <f t="shared" si="164"/>
        <v>0</v>
      </c>
      <c r="AJ320" s="906">
        <f t="shared" si="164"/>
        <v>0</v>
      </c>
      <c r="AK320" s="920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929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885"/>
      <c r="AH321" s="176"/>
      <c r="AI321" s="897"/>
      <c r="AJ321" s="907"/>
      <c r="AK321" s="921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883"/>
      <c r="AH322" s="174"/>
      <c r="AI322" s="492"/>
      <c r="AJ322" s="905"/>
      <c r="AK322" s="919"/>
      <c r="AL322" s="174"/>
      <c r="AM322" s="174"/>
      <c r="AN322" s="174"/>
      <c r="AO322" s="928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883"/>
      <c r="AH323" s="174"/>
      <c r="AI323" s="492"/>
      <c r="AJ323" s="905"/>
      <c r="AK323" s="919"/>
      <c r="AL323" s="174"/>
      <c r="AM323" s="174"/>
      <c r="AN323" s="174"/>
      <c r="AO323" s="928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883"/>
      <c r="AH324" s="174"/>
      <c r="AI324" s="492"/>
      <c r="AJ324" s="905"/>
      <c r="AK324" s="919"/>
      <c r="AL324" s="174"/>
      <c r="AM324" s="174"/>
      <c r="AN324" s="174"/>
      <c r="AO324" s="928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884">
        <f>SUM(AG322:AG324)</f>
        <v>0</v>
      </c>
      <c r="AH325" s="175">
        <f t="shared" si="169"/>
        <v>0</v>
      </c>
      <c r="AI325" s="178">
        <f t="shared" si="169"/>
        <v>0</v>
      </c>
      <c r="AJ325" s="906">
        <f t="shared" si="169"/>
        <v>0</v>
      </c>
      <c r="AK325" s="920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929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885"/>
      <c r="AH326" s="176"/>
      <c r="AI326" s="897"/>
      <c r="AJ326" s="907"/>
      <c r="AK326" s="921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883"/>
      <c r="AH327" s="174"/>
      <c r="AI327" s="492"/>
      <c r="AJ327" s="905"/>
      <c r="AK327" s="919"/>
      <c r="AL327" s="174"/>
      <c r="AM327" s="174"/>
      <c r="AN327" s="174"/>
      <c r="AO327" s="928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883"/>
      <c r="AH328" s="174"/>
      <c r="AI328" s="492"/>
      <c r="AJ328" s="905"/>
      <c r="AK328" s="919"/>
      <c r="AL328" s="174"/>
      <c r="AM328" s="174"/>
      <c r="AN328" s="174"/>
      <c r="AO328" s="928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883"/>
      <c r="AH329" s="174"/>
      <c r="AI329" s="492"/>
      <c r="AJ329" s="905"/>
      <c r="AK329" s="919"/>
      <c r="AL329" s="174"/>
      <c r="AM329" s="174"/>
      <c r="AN329" s="174"/>
      <c r="AO329" s="928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883"/>
      <c r="AH330" s="174"/>
      <c r="AI330" s="492"/>
      <c r="AJ330" s="905"/>
      <c r="AK330" s="919"/>
      <c r="AL330" s="174"/>
      <c r="AM330" s="174"/>
      <c r="AN330" s="174"/>
      <c r="AO330" s="928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883"/>
      <c r="AH331" s="174"/>
      <c r="AI331" s="492"/>
      <c r="AJ331" s="905"/>
      <c r="AK331" s="919"/>
      <c r="AL331" s="174"/>
      <c r="AM331" s="174"/>
      <c r="AN331" s="174"/>
      <c r="AO331" s="928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883"/>
      <c r="AH332" s="174"/>
      <c r="AI332" s="492"/>
      <c r="AJ332" s="905"/>
      <c r="AK332" s="919"/>
      <c r="AL332" s="174"/>
      <c r="AM332" s="174"/>
      <c r="AN332" s="174"/>
      <c r="AO332" s="928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883"/>
      <c r="AH333" s="174"/>
      <c r="AI333" s="492"/>
      <c r="AJ333" s="905"/>
      <c r="AK333" s="919"/>
      <c r="AL333" s="174"/>
      <c r="AM333" s="174"/>
      <c r="AN333" s="174"/>
      <c r="AO333" s="928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883"/>
      <c r="AH334" s="174"/>
      <c r="AI334" s="492"/>
      <c r="AJ334" s="905"/>
      <c r="AK334" s="919"/>
      <c r="AL334" s="174"/>
      <c r="AM334" s="174"/>
      <c r="AN334" s="174"/>
      <c r="AO334" s="928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883"/>
      <c r="AH335" s="174"/>
      <c r="AI335" s="492"/>
      <c r="AJ335" s="905"/>
      <c r="AK335" s="919"/>
      <c r="AL335" s="174"/>
      <c r="AM335" s="174"/>
      <c r="AN335" s="174"/>
      <c r="AO335" s="928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883"/>
      <c r="AH336" s="174"/>
      <c r="AI336" s="492"/>
      <c r="AJ336" s="905"/>
      <c r="AK336" s="919"/>
      <c r="AL336" s="174"/>
      <c r="AM336" s="174"/>
      <c r="AN336" s="174"/>
      <c r="AO336" s="928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883"/>
      <c r="AH337" s="174"/>
      <c r="AI337" s="492"/>
      <c r="AJ337" s="905"/>
      <c r="AK337" s="919"/>
      <c r="AL337" s="174"/>
      <c r="AM337" s="174"/>
      <c r="AN337" s="174"/>
      <c r="AO337" s="928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883"/>
      <c r="AH338" s="174"/>
      <c r="AI338" s="492"/>
      <c r="AJ338" s="905"/>
      <c r="AK338" s="919"/>
      <c r="AL338" s="174"/>
      <c r="AM338" s="174"/>
      <c r="AN338" s="174"/>
      <c r="AO338" s="928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883"/>
      <c r="AH339" s="174"/>
      <c r="AI339" s="492"/>
      <c r="AJ339" s="905"/>
      <c r="AK339" s="919"/>
      <c r="AL339" s="174"/>
      <c r="AM339" s="174"/>
      <c r="AN339" s="174"/>
      <c r="AO339" s="928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883"/>
      <c r="AH340" s="174"/>
      <c r="AI340" s="492"/>
      <c r="AJ340" s="905"/>
      <c r="AK340" s="919"/>
      <c r="AL340" s="174"/>
      <c r="AM340" s="174"/>
      <c r="AN340" s="174"/>
      <c r="AO340" s="928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883"/>
      <c r="AH341" s="174"/>
      <c r="AI341" s="492"/>
      <c r="AJ341" s="905"/>
      <c r="AK341" s="919"/>
      <c r="AL341" s="174"/>
      <c r="AM341" s="174"/>
      <c r="AN341" s="174"/>
      <c r="AO341" s="928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883"/>
      <c r="AH342" s="174"/>
      <c r="AI342" s="492"/>
      <c r="AJ342" s="905"/>
      <c r="AK342" s="919"/>
      <c r="AL342" s="174"/>
      <c r="AM342" s="174"/>
      <c r="AN342" s="174"/>
      <c r="AO342" s="928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883"/>
      <c r="AH343" s="174"/>
      <c r="AI343" s="492"/>
      <c r="AJ343" s="905"/>
      <c r="AK343" s="919"/>
      <c r="AL343" s="174"/>
      <c r="AM343" s="174"/>
      <c r="AN343" s="174"/>
      <c r="AO343" s="928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883"/>
      <c r="AH344" s="174"/>
      <c r="AI344" s="492"/>
      <c r="AJ344" s="905"/>
      <c r="AK344" s="919"/>
      <c r="AL344" s="174"/>
      <c r="AM344" s="174"/>
      <c r="AN344" s="174"/>
      <c r="AO344" s="928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883"/>
      <c r="AH345" s="174"/>
      <c r="AI345" s="492"/>
      <c r="AJ345" s="905"/>
      <c r="AK345" s="919"/>
      <c r="AL345" s="174"/>
      <c r="AM345" s="174"/>
      <c r="AN345" s="174"/>
      <c r="AO345" s="928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883"/>
      <c r="AH346" s="174"/>
      <c r="AI346" s="492"/>
      <c r="AJ346" s="905"/>
      <c r="AK346" s="919"/>
      <c r="AL346" s="174"/>
      <c r="AM346" s="174"/>
      <c r="AN346" s="174"/>
      <c r="AO346" s="928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883"/>
      <c r="AH347" s="174"/>
      <c r="AI347" s="492"/>
      <c r="AJ347" s="905"/>
      <c r="AK347" s="919"/>
      <c r="AL347" s="174"/>
      <c r="AM347" s="174"/>
      <c r="AN347" s="174"/>
      <c r="AO347" s="928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883"/>
      <c r="AH348" s="174"/>
      <c r="AI348" s="492"/>
      <c r="AJ348" s="905"/>
      <c r="AK348" s="919"/>
      <c r="AL348" s="174"/>
      <c r="AM348" s="174"/>
      <c r="AN348" s="174"/>
      <c r="AO348" s="928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883"/>
      <c r="AH349" s="174"/>
      <c r="AI349" s="492"/>
      <c r="AJ349" s="905"/>
      <c r="AK349" s="919"/>
      <c r="AL349" s="174"/>
      <c r="AM349" s="174"/>
      <c r="AN349" s="174"/>
      <c r="AO349" s="928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883"/>
      <c r="AH350" s="174"/>
      <c r="AI350" s="492"/>
      <c r="AJ350" s="905"/>
      <c r="AK350" s="919"/>
      <c r="AL350" s="174"/>
      <c r="AM350" s="174"/>
      <c r="AN350" s="174"/>
      <c r="AO350" s="928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883"/>
      <c r="AH351" s="174"/>
      <c r="AI351" s="492"/>
      <c r="AJ351" s="905"/>
      <c r="AK351" s="919"/>
      <c r="AL351" s="174"/>
      <c r="AM351" s="174"/>
      <c r="AN351" s="174"/>
      <c r="AO351" s="928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883"/>
      <c r="AH352" s="174"/>
      <c r="AI352" s="492"/>
      <c r="AJ352" s="905"/>
      <c r="AK352" s="919"/>
      <c r="AL352" s="174"/>
      <c r="AM352" s="174"/>
      <c r="AN352" s="174"/>
      <c r="AO352" s="928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883"/>
      <c r="AH353" s="174"/>
      <c r="AI353" s="492"/>
      <c r="AJ353" s="905"/>
      <c r="AK353" s="919"/>
      <c r="AL353" s="174"/>
      <c r="AM353" s="174"/>
      <c r="AN353" s="174"/>
      <c r="AO353" s="928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883"/>
      <c r="AH354" s="174"/>
      <c r="AI354" s="492"/>
      <c r="AJ354" s="905"/>
      <c r="AK354" s="919"/>
      <c r="AL354" s="174"/>
      <c r="AM354" s="174"/>
      <c r="AN354" s="174"/>
      <c r="AO354" s="928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883"/>
      <c r="AH355" s="174"/>
      <c r="AI355" s="492"/>
      <c r="AJ355" s="905"/>
      <c r="AK355" s="919"/>
      <c r="AL355" s="174"/>
      <c r="AM355" s="174"/>
      <c r="AN355" s="174"/>
      <c r="AO355" s="928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883"/>
      <c r="AH356" s="174"/>
      <c r="AI356" s="492"/>
      <c r="AJ356" s="905"/>
      <c r="AK356" s="919"/>
      <c r="AL356" s="174"/>
      <c r="AM356" s="174"/>
      <c r="AN356" s="174"/>
      <c r="AO356" s="928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883"/>
      <c r="AH357" s="174"/>
      <c r="AI357" s="492"/>
      <c r="AJ357" s="905"/>
      <c r="AK357" s="919"/>
      <c r="AL357" s="174"/>
      <c r="AM357" s="174"/>
      <c r="AN357" s="174"/>
      <c r="AO357" s="928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883"/>
      <c r="AH358" s="174"/>
      <c r="AI358" s="492"/>
      <c r="AJ358" s="905"/>
      <c r="AK358" s="919"/>
      <c r="AL358" s="174"/>
      <c r="AM358" s="174"/>
      <c r="AN358" s="174"/>
      <c r="AO358" s="928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884">
        <f>SUM(AG327:AG358)</f>
        <v>0</v>
      </c>
      <c r="AH359" s="175">
        <f t="shared" si="173"/>
        <v>0</v>
      </c>
      <c r="AI359" s="178">
        <f>SUM(AI327:AI358)</f>
        <v>0</v>
      </c>
      <c r="AJ359" s="906">
        <f t="shared" si="173"/>
        <v>0</v>
      </c>
      <c r="AK359" s="920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929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892"/>
      <c r="AH360" s="177"/>
      <c r="AI360" s="900"/>
      <c r="AJ360" s="914"/>
      <c r="AK360" s="924"/>
      <c r="AL360" s="177"/>
      <c r="AM360" s="177"/>
      <c r="AN360" s="177"/>
      <c r="AO360" s="934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884">
        <f t="shared" si="179"/>
        <v>6</v>
      </c>
      <c r="AH361" s="178">
        <f t="shared" si="179"/>
        <v>0</v>
      </c>
      <c r="AI361" s="178">
        <f t="shared" si="179"/>
        <v>1</v>
      </c>
      <c r="AJ361" s="906">
        <f t="shared" si="179"/>
        <v>71</v>
      </c>
      <c r="AK361" s="920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929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914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U714"/>
  <sheetViews>
    <sheetView showZeros="0" view="pageBreakPreview" topLeftCell="C5" zoomScale="85" zoomScaleNormal="85" zoomScaleSheetLayoutView="85" workbookViewId="0">
      <pane xSplit="19" ySplit="2" topLeftCell="V661" activePane="bottomRight" state="frozen"/>
      <selection activeCell="C5" sqref="C5"/>
      <selection pane="topRight" activeCell="V5" sqref="V5"/>
      <selection pane="bottomLeft" activeCell="C7" sqref="C7"/>
      <selection pane="bottomRight" activeCell="AF700" sqref="AF700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952" t="s">
        <v>1608</v>
      </c>
      <c r="AF5" s="955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952" t="s">
        <v>1590</v>
      </c>
      <c r="AF6" s="955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953"/>
      <c r="AF7" s="956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725"/>
      <c r="AF8" s="957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725"/>
      <c r="AF9" s="957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725"/>
      <c r="AF10" s="957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725"/>
      <c r="AF11" s="957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725"/>
      <c r="AF12" s="957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725"/>
      <c r="AF13" s="957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725"/>
      <c r="AF14" s="957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725"/>
      <c r="AF15" s="957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725"/>
      <c r="AF16" s="957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725"/>
      <c r="AF17" s="957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725"/>
      <c r="AF18" s="957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725"/>
      <c r="AF19" s="957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725"/>
      <c r="AF20" s="957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725"/>
      <c r="AF21" s="957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725"/>
      <c r="AF22" s="957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725"/>
      <c r="AF23" s="957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725"/>
      <c r="AF24" s="957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725"/>
      <c r="AF25" s="957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725"/>
      <c r="AF26" s="957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725"/>
      <c r="AF27" s="957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725"/>
      <c r="AF28" s="957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725"/>
      <c r="AF29" s="957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725"/>
      <c r="AF30" s="957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725"/>
      <c r="AF31" s="957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725"/>
      <c r="AF32" s="957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725"/>
      <c r="AF33" s="957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725"/>
      <c r="AF34" s="957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725"/>
      <c r="AF35" s="957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725"/>
      <c r="AF36" s="957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725"/>
      <c r="AF37" s="957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725"/>
      <c r="AF38" s="957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725"/>
      <c r="AF39" s="957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725"/>
      <c r="AF40" s="957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725"/>
      <c r="AF41" s="957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725">
        <v>1</v>
      </c>
      <c r="AF42" s="957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725"/>
      <c r="AF43" s="957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725">
        <v>1</v>
      </c>
      <c r="AF44" s="957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725">
        <v>1</v>
      </c>
      <c r="AF45" s="957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725"/>
      <c r="AF46" s="957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725"/>
      <c r="AF47" s="957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725"/>
      <c r="AF48" s="957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725"/>
      <c r="AF49" s="957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725"/>
      <c r="AF50" s="957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725"/>
      <c r="AF51" s="957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725"/>
      <c r="AF52" s="957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725"/>
      <c r="AF53" s="957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725"/>
      <c r="AF54" s="957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725"/>
      <c r="AF55" s="957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725"/>
      <c r="AF56" s="957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725"/>
      <c r="AF57" s="957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725"/>
      <c r="AF58" s="957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725"/>
      <c r="AF59" s="957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725"/>
      <c r="AF60" s="957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725"/>
      <c r="AF61" s="957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725"/>
      <c r="AF62" s="957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725"/>
      <c r="AF63" s="957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725"/>
      <c r="AF64" s="957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725"/>
      <c r="AF65" s="957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725">
        <v>1</v>
      </c>
      <c r="AF66" s="957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725"/>
      <c r="AF67" s="957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11">
        <f t="shared" si="10"/>
        <v>4</v>
      </c>
      <c r="AF68" s="958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954"/>
      <c r="AF69" s="959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766"/>
      <c r="AF70" s="960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766"/>
      <c r="AF71" s="960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766"/>
      <c r="AF72" s="960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766"/>
      <c r="AF73" s="960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766"/>
      <c r="AF74" s="960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766"/>
      <c r="AF75" s="960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766"/>
      <c r="AF76" s="960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766"/>
      <c r="AF77" s="960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766"/>
      <c r="AF78" s="960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766"/>
      <c r="AF79" s="960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766"/>
      <c r="AF80" s="960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766"/>
      <c r="AF81" s="960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766"/>
      <c r="AF82" s="960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766"/>
      <c r="AF83" s="960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766"/>
      <c r="AF84" s="960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766"/>
      <c r="AF85" s="960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766"/>
      <c r="AF86" s="960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766"/>
      <c r="AF87" s="960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766"/>
      <c r="AF88" s="960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766"/>
      <c r="AF89" s="960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766"/>
      <c r="AF90" s="960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766"/>
      <c r="AF91" s="960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766"/>
      <c r="AF92" s="960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766"/>
      <c r="AF93" s="960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766"/>
      <c r="AF94" s="960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725"/>
      <c r="AF95" s="957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725"/>
      <c r="AF96" s="957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725"/>
      <c r="AF97" s="957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725"/>
      <c r="AF98" s="957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725"/>
      <c r="AF99" s="957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725"/>
      <c r="AF100" s="957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725"/>
      <c r="AF101" s="957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725"/>
      <c r="AF102" s="957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725"/>
      <c r="AF103" s="957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725"/>
      <c r="AF104" s="957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725"/>
      <c r="AF105" s="957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725"/>
      <c r="AF106" s="957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725"/>
      <c r="AF107" s="957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11">
        <f t="shared" si="23"/>
        <v>0</v>
      </c>
      <c r="AF108" s="958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954"/>
      <c r="AF109" s="959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725"/>
      <c r="AF110" s="957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725"/>
      <c r="AF111" s="957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725"/>
      <c r="AF112" s="957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725"/>
      <c r="AF113" s="957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725"/>
      <c r="AF114" s="957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725"/>
      <c r="AF115" s="957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725"/>
      <c r="AF116" s="957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725"/>
      <c r="AF117" s="957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725"/>
      <c r="AF118" s="957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725"/>
      <c r="AF119" s="957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725"/>
      <c r="AF120" s="957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725"/>
      <c r="AF121" s="957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725"/>
      <c r="AF122" s="957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725"/>
      <c r="AF123" s="957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725"/>
      <c r="AF124" s="957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725"/>
      <c r="AF125" s="957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725"/>
      <c r="AF126" s="957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725"/>
      <c r="AF127" s="957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725"/>
      <c r="AF128" s="957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725"/>
      <c r="AF129" s="957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725"/>
      <c r="AF130" s="957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725"/>
      <c r="AF131" s="957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725"/>
      <c r="AF132" s="957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725"/>
      <c r="AF133" s="957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725"/>
      <c r="AF134" s="957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725"/>
      <c r="AF135" s="957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725"/>
      <c r="AF136" s="957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725"/>
      <c r="AF137" s="957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725"/>
      <c r="AF138" s="957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725"/>
      <c r="AF139" s="957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725"/>
      <c r="AF140" s="957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725"/>
      <c r="AF141" s="957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725"/>
      <c r="AF142" s="957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725"/>
      <c r="AF143" s="957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725"/>
      <c r="AF144" s="957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725"/>
      <c r="AF145" s="957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725"/>
      <c r="AF146" s="957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725"/>
      <c r="AF147" s="957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725"/>
      <c r="AF148" s="957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725"/>
      <c r="AF149" s="957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725"/>
      <c r="AF150" s="957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725"/>
      <c r="AF151" s="957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725"/>
      <c r="AF152" s="957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725"/>
      <c r="AF153" s="957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725"/>
      <c r="AF154" s="957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725"/>
      <c r="AF155" s="957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725"/>
      <c r="AF156" s="957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725"/>
      <c r="AF157" s="957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725">
        <v>1</v>
      </c>
      <c r="AF158" s="957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725"/>
      <c r="AF159" s="957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725"/>
      <c r="AF160" s="957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725"/>
      <c r="AF161" s="957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725"/>
      <c r="AF162" s="957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725">
        <v>1</v>
      </c>
      <c r="AF163" s="957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725"/>
      <c r="AF164" s="957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725"/>
      <c r="AF165" s="957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725">
        <v>1</v>
      </c>
      <c r="AF166" s="957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725"/>
      <c r="AF167" s="957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725">
        <v>1</v>
      </c>
      <c r="AF168" s="957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725">
        <v>1</v>
      </c>
      <c r="AF169" s="957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725">
        <v>1</v>
      </c>
      <c r="AF170" s="957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725">
        <v>1</v>
      </c>
      <c r="AF171" s="957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725"/>
      <c r="AF172" s="957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725"/>
      <c r="AF173" s="957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725"/>
      <c r="AF174" s="957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725"/>
      <c r="AF175" s="957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725"/>
      <c r="AF176" s="957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725">
        <v>1</v>
      </c>
      <c r="AF177" s="957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725"/>
      <c r="AF178" s="957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725"/>
      <c r="AF179" s="957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725"/>
      <c r="AF180" s="957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725"/>
      <c r="AF181" s="957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725"/>
      <c r="AF182" s="957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725"/>
      <c r="AF183" s="957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725"/>
      <c r="AF184" s="957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725"/>
      <c r="AF185" s="957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725"/>
      <c r="AF186" s="957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725"/>
      <c r="AF187" s="957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725"/>
      <c r="AF188" s="957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725"/>
      <c r="AF189" s="957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725"/>
      <c r="AF190" s="957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725"/>
      <c r="AF191" s="957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725"/>
      <c r="AF192" s="957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725"/>
      <c r="AF193" s="957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725"/>
      <c r="AF194" s="957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725"/>
      <c r="AF195" s="957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725"/>
      <c r="AF196" s="957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725"/>
      <c r="AF197" s="957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725"/>
      <c r="AF198" s="957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725"/>
      <c r="AF199" s="957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725"/>
      <c r="AF200" s="957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725"/>
      <c r="AF201" s="957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725"/>
      <c r="AF202" s="957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725">
        <v>1</v>
      </c>
      <c r="AF203" s="957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725"/>
      <c r="AF204" s="957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725">
        <v>1</v>
      </c>
      <c r="AF205" s="957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725">
        <v>1</v>
      </c>
      <c r="AF206" s="957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725">
        <v>1</v>
      </c>
      <c r="AF207" s="957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725"/>
      <c r="AF208" s="957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725">
        <v>1</v>
      </c>
      <c r="AF209" s="957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725"/>
      <c r="AF210" s="957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725">
        <v>1</v>
      </c>
      <c r="AF211" s="957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725">
        <v>1</v>
      </c>
      <c r="AF212" s="957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725">
        <v>1</v>
      </c>
      <c r="AF213" s="957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725">
        <v>1</v>
      </c>
      <c r="AF214" s="957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725"/>
      <c r="AF215" s="957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725"/>
      <c r="AF216" s="957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725"/>
      <c r="AF217" s="957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725">
        <v>1</v>
      </c>
      <c r="AF218" s="957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725"/>
      <c r="AF219" s="957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725"/>
      <c r="AF220" s="957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725">
        <v>1</v>
      </c>
      <c r="AF221" s="957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725"/>
      <c r="AF222" s="957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725"/>
      <c r="AF223" s="957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725"/>
      <c r="AF224" s="957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725"/>
      <c r="AF225" s="957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725"/>
      <c r="AF226" s="957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725"/>
      <c r="AF227" s="957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725"/>
      <c r="AF228" s="957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725">
        <v>1</v>
      </c>
      <c r="AF229" s="957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725"/>
      <c r="AF230" s="957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725"/>
      <c r="AF231" s="957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725"/>
      <c r="AF232" s="957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725"/>
      <c r="AF233" s="957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725">
        <v>1</v>
      </c>
      <c r="AF234" s="957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725">
        <v>1</v>
      </c>
      <c r="AF235" s="957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725">
        <v>1</v>
      </c>
      <c r="AF236" s="957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725">
        <v>1</v>
      </c>
      <c r="AF237" s="957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725"/>
      <c r="AF238" s="957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725">
        <v>1</v>
      </c>
      <c r="AF239" s="957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725"/>
      <c r="AF240" s="957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725"/>
      <c r="AF241" s="957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725"/>
      <c r="AF242" s="957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725"/>
      <c r="AF243" s="957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725"/>
      <c r="AF244" s="957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725"/>
      <c r="AF245" s="957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725"/>
      <c r="AF246" s="957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725"/>
      <c r="AF247" s="957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725"/>
      <c r="AF248" s="957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725"/>
      <c r="AF249" s="957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725"/>
      <c r="AF250" s="957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725"/>
      <c r="AF251" s="957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725"/>
      <c r="AF252" s="957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725"/>
      <c r="AF253" s="957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725"/>
      <c r="AF254" s="957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725"/>
      <c r="AF255" s="957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11">
        <f t="shared" si="81"/>
        <v>25</v>
      </c>
      <c r="AF256" s="958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954"/>
      <c r="AF257" s="959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725"/>
      <c r="AF258" s="957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725"/>
      <c r="AF259" s="957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725"/>
      <c r="AF260" s="957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725"/>
      <c r="AF261" s="957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725"/>
      <c r="AF262" s="957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725"/>
      <c r="AF263" s="957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725"/>
      <c r="AF264" s="957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725"/>
      <c r="AF265" s="957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725"/>
      <c r="AF266" s="957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725"/>
      <c r="AF267" s="957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725"/>
      <c r="AF268" s="957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725"/>
      <c r="AF269" s="957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725"/>
      <c r="AF270" s="957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725"/>
      <c r="AF271" s="957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725"/>
      <c r="AF272" s="957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725"/>
      <c r="AF273" s="957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725"/>
      <c r="AF274" s="957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725"/>
      <c r="AF275" s="957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725"/>
      <c r="AF276" s="957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725"/>
      <c r="AF277" s="957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725"/>
      <c r="AF278" s="957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725"/>
      <c r="AF279" s="957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725"/>
      <c r="AF280" s="957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725"/>
      <c r="AF281" s="957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725"/>
      <c r="AF282" s="957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725"/>
      <c r="AF283" s="957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725"/>
      <c r="AF284" s="957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725"/>
      <c r="AF285" s="957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725"/>
      <c r="AF286" s="957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725"/>
      <c r="AF287" s="957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725"/>
      <c r="AF288" s="957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725"/>
      <c r="AF289" s="957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725"/>
      <c r="AF290" s="957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725"/>
      <c r="AF291" s="957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725"/>
      <c r="AF292" s="957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725"/>
      <c r="AF293" s="957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725"/>
      <c r="AF294" s="957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725"/>
      <c r="AF295" s="957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725"/>
      <c r="AF296" s="957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725"/>
      <c r="AF297" s="957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725"/>
      <c r="AF298" s="957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725"/>
      <c r="AF299" s="957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725"/>
      <c r="AF300" s="957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725"/>
      <c r="AF301" s="957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725"/>
      <c r="AF302" s="957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725"/>
      <c r="AF303" s="957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725"/>
      <c r="AF304" s="957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725"/>
      <c r="AF305" s="957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725"/>
      <c r="AF306" s="957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725"/>
      <c r="AF307" s="957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725"/>
      <c r="AF308" s="957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725"/>
      <c r="AF309" s="957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725"/>
      <c r="AF310" s="957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725"/>
      <c r="AF311" s="957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725"/>
      <c r="AF312" s="957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725"/>
      <c r="AF313" s="957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725"/>
      <c r="AF314" s="957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725"/>
      <c r="AF315" s="957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725"/>
      <c r="AF316" s="957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725"/>
      <c r="AF317" s="957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725"/>
      <c r="AF318" s="957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725"/>
      <c r="AF319" s="957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725"/>
      <c r="AF320" s="957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725"/>
      <c r="AF321" s="957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725"/>
      <c r="AF322" s="957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725"/>
      <c r="AF323" s="957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725"/>
      <c r="AF324" s="957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725"/>
      <c r="AF325" s="957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725"/>
      <c r="AF326" s="957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725"/>
      <c r="AF327" s="957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725"/>
      <c r="AF328" s="957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11">
        <f t="shared" si="107"/>
        <v>0</v>
      </c>
      <c r="AF329" s="958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954"/>
      <c r="AF330" s="959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725"/>
      <c r="AF331" s="957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725"/>
      <c r="AF332" s="957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725"/>
      <c r="AF333" s="957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725"/>
      <c r="AF334" s="957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725"/>
      <c r="AF335" s="957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725"/>
      <c r="AF336" s="957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725"/>
      <c r="AF337" s="957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725"/>
      <c r="AF338" s="957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725"/>
      <c r="AF339" s="957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725"/>
      <c r="AF340" s="957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725"/>
      <c r="AF341" s="957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725"/>
      <c r="AF342" s="957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725"/>
      <c r="AF343" s="957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725"/>
      <c r="AF344" s="957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725"/>
      <c r="AF345" s="957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725"/>
      <c r="AF346" s="957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725"/>
      <c r="AF347" s="957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725"/>
      <c r="AF348" s="957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725"/>
      <c r="AF349" s="957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725"/>
      <c r="AF350" s="957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725"/>
      <c r="AF351" s="957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725"/>
      <c r="AF352" s="957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725"/>
      <c r="AF353" s="957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725"/>
      <c r="AF354" s="957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725"/>
      <c r="AF355" s="957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11">
        <f t="shared" si="118"/>
        <v>0</v>
      </c>
      <c r="AF356" s="958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954"/>
      <c r="AF357" s="959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725"/>
      <c r="AF358" s="957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725"/>
      <c r="AF359" s="957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725"/>
      <c r="AF360" s="957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725"/>
      <c r="AF361" s="957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725"/>
      <c r="AF362" s="957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725"/>
      <c r="AF363" s="957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725"/>
      <c r="AF364" s="957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725"/>
      <c r="AF365" s="957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725"/>
      <c r="AF366" s="957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725"/>
      <c r="AF367" s="957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725"/>
      <c r="AF368" s="957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725"/>
      <c r="AF369" s="957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725"/>
      <c r="AF370" s="957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725"/>
      <c r="AF371" s="957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725"/>
      <c r="AF372" s="957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725"/>
      <c r="AF373" s="957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725"/>
      <c r="AF374" s="957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725"/>
      <c r="AF375" s="957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725"/>
      <c r="AF376" s="957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725"/>
      <c r="AF377" s="957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725"/>
      <c r="AF378" s="957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725"/>
      <c r="AF379" s="957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725"/>
      <c r="AF380" s="957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725"/>
      <c r="AF381" s="957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725"/>
      <c r="AF382" s="957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725"/>
      <c r="AF383" s="957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725"/>
      <c r="AF384" s="957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725"/>
      <c r="AF385" s="957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725"/>
      <c r="AF386" s="957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725"/>
      <c r="AF387" s="957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725"/>
      <c r="AF388" s="957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725"/>
      <c r="AF389" s="957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725"/>
      <c r="AF390" s="957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725"/>
      <c r="AF391" s="957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725"/>
      <c r="AF392" s="957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725"/>
      <c r="AF393" s="957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725"/>
      <c r="AF394" s="957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725"/>
      <c r="AF395" s="957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725"/>
      <c r="AF396" s="957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725"/>
      <c r="AF397" s="957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725"/>
      <c r="AF398" s="957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725"/>
      <c r="AF399" s="957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725"/>
      <c r="AF400" s="957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725"/>
      <c r="AF401" s="957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725"/>
      <c r="AF402" s="957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725"/>
      <c r="AF403" s="957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725"/>
      <c r="AF404" s="957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725"/>
      <c r="AF405" s="957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725"/>
      <c r="AF406" s="957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725"/>
      <c r="AF407" s="957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725"/>
      <c r="AF408" s="957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725"/>
      <c r="AF409" s="957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725"/>
      <c r="AF410" s="957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725"/>
      <c r="AF411" s="957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725"/>
      <c r="AF412" s="957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725"/>
      <c r="AF413" s="957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725"/>
      <c r="AF414" s="957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725"/>
      <c r="AF415" s="957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725"/>
      <c r="AF416" s="957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725"/>
      <c r="AF417" s="957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725"/>
      <c r="AF418" s="957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725"/>
      <c r="AF419" s="957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725"/>
      <c r="AF420" s="957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725"/>
      <c r="AF421" s="957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725"/>
      <c r="AF422" s="957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725"/>
      <c r="AF423" s="957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725"/>
      <c r="AF424" s="957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725"/>
      <c r="AF425" s="957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725"/>
      <c r="AF426" s="957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725"/>
      <c r="AF427" s="957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725"/>
      <c r="AF428" s="957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725"/>
      <c r="AF429" s="957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66"/>
      <c r="AF430" s="960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66"/>
      <c r="AF431" s="960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66"/>
      <c r="AF432" s="960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66"/>
      <c r="AF433" s="960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66"/>
      <c r="AF434" s="960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66"/>
      <c r="AF435" s="960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66"/>
      <c r="AF436" s="960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66"/>
      <c r="AF437" s="960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66"/>
      <c r="AF438" s="960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66"/>
      <c r="AF439" s="960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66"/>
      <c r="AF440" s="960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66"/>
      <c r="AF441" s="960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66"/>
      <c r="AF442" s="960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66"/>
      <c r="AF443" s="960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66"/>
      <c r="AF444" s="960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66"/>
      <c r="AF445" s="960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66"/>
      <c r="AF446" s="960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66"/>
      <c r="AF447" s="960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66"/>
      <c r="AF448" s="960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66"/>
      <c r="AF449" s="960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66"/>
      <c r="AF450" s="960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66"/>
      <c r="AF451" s="960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66"/>
      <c r="AF452" s="960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66"/>
      <c r="AF453" s="960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66"/>
      <c r="AF454" s="960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66"/>
      <c r="AF455" s="960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66"/>
      <c r="AF456" s="960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66"/>
      <c r="AF457" s="960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66"/>
      <c r="AF458" s="960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66"/>
      <c r="AF459" s="960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66"/>
      <c r="AF460" s="960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66"/>
      <c r="AF461" s="960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66"/>
      <c r="AF462" s="960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66"/>
      <c r="AF463" s="960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66"/>
      <c r="AF464" s="960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66"/>
      <c r="AF465" s="960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66"/>
      <c r="AF466" s="960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66"/>
      <c r="AF467" s="960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66"/>
      <c r="AF468" s="960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66"/>
      <c r="AF469" s="960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66"/>
      <c r="AF470" s="960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66"/>
      <c r="AF471" s="960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66"/>
      <c r="AF472" s="960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66"/>
      <c r="AF473" s="960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66"/>
      <c r="AF474" s="960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66"/>
      <c r="AF475" s="960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66"/>
      <c r="AF476" s="960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66"/>
      <c r="AF477" s="960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66"/>
      <c r="AF478" s="960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11">
        <f t="shared" si="145"/>
        <v>0</v>
      </c>
      <c r="AF479" s="958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954"/>
      <c r="AF480" s="959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725"/>
      <c r="AF481" s="957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725"/>
      <c r="AF482" s="957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725"/>
      <c r="AF483" s="957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725"/>
      <c r="AF484" s="957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725"/>
      <c r="AF485" s="957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725"/>
      <c r="AF486" s="957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725"/>
      <c r="AF487" s="957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725"/>
      <c r="AF488" s="957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725"/>
      <c r="AF489" s="957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725"/>
      <c r="AF490" s="957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725"/>
      <c r="AF491" s="957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725"/>
      <c r="AF492" s="957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725"/>
      <c r="AF493" s="957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725"/>
      <c r="AF494" s="957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725"/>
      <c r="AF495" s="957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725"/>
      <c r="AF496" s="957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725"/>
      <c r="AF497" s="957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725"/>
      <c r="AF498" s="957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725"/>
      <c r="AF499" s="957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725"/>
      <c r="AF500" s="957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725"/>
      <c r="AF501" s="957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725"/>
      <c r="AF502" s="957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725"/>
      <c r="AF503" s="957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725"/>
      <c r="AF504" s="957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725"/>
      <c r="AF505" s="957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725"/>
      <c r="AF506" s="957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11">
        <f t="shared" si="155"/>
        <v>0</v>
      </c>
      <c r="AF507" s="958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954"/>
      <c r="AF508" s="959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66"/>
      <c r="AF509" s="960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66"/>
      <c r="AF510" s="960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66"/>
      <c r="AF511" s="960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66"/>
      <c r="AF512" s="960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66"/>
      <c r="AF513" s="960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66"/>
      <c r="AF514" s="960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66"/>
      <c r="AF515" s="960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66"/>
      <c r="AF516" s="960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66"/>
      <c r="AF517" s="960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66"/>
      <c r="AF518" s="960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66"/>
      <c r="AF519" s="960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66"/>
      <c r="AF520" s="960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66"/>
      <c r="AF521" s="960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66"/>
      <c r="AF522" s="960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66"/>
      <c r="AF523" s="960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66"/>
      <c r="AF524" s="960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66"/>
      <c r="AF525" s="960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66"/>
      <c r="AF526" s="960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66"/>
      <c r="AF527" s="960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66"/>
      <c r="AF528" s="960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66"/>
      <c r="AF529" s="960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66"/>
      <c r="AF530" s="960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66"/>
      <c r="AF531" s="960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66"/>
      <c r="AF532" s="960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66">
        <v>1</v>
      </c>
      <c r="AF533" s="960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66">
        <v>1</v>
      </c>
      <c r="AF534" s="960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66">
        <v>1</v>
      </c>
      <c r="AF535" s="960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66">
        <v>1</v>
      </c>
      <c r="AF536" s="960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66">
        <v>1</v>
      </c>
      <c r="AF537" s="960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66"/>
      <c r="AF538" s="960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66">
        <v>1</v>
      </c>
      <c r="AF539" s="960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66">
        <v>1</v>
      </c>
      <c r="AF540" s="960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66">
        <v>1</v>
      </c>
      <c r="AF541" s="960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66"/>
      <c r="AF542" s="960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66"/>
      <c r="AF543" s="960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66">
        <v>1</v>
      </c>
      <c r="AF544" s="960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66"/>
      <c r="AF545" s="960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66">
        <v>1</v>
      </c>
      <c r="AF546" s="960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66"/>
      <c r="AF547" s="960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66">
        <v>1</v>
      </c>
      <c r="AF548" s="960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66">
        <v>1</v>
      </c>
      <c r="AF549" s="960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512">
        <v>1</v>
      </c>
      <c r="AF550" s="961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512"/>
      <c r="AF551" s="961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512">
        <v>1</v>
      </c>
      <c r="AF552" s="961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512"/>
      <c r="AF553" s="961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11">
        <f t="shared" si="173"/>
        <v>14</v>
      </c>
      <c r="AF554" s="958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954"/>
      <c r="AF555" s="959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512"/>
      <c r="AF556" s="961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512"/>
      <c r="AF557" s="961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512"/>
      <c r="AF558" s="961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512"/>
      <c r="AF559" s="961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512"/>
      <c r="AF560" s="961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512"/>
      <c r="AF561" s="961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512"/>
      <c r="AF562" s="961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512"/>
      <c r="AF563" s="961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512"/>
      <c r="AF564" s="961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512"/>
      <c r="AF565" s="961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512"/>
      <c r="AF566" s="961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512"/>
      <c r="AF567" s="961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512"/>
      <c r="AF568" s="961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512"/>
      <c r="AF569" s="961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512"/>
      <c r="AF570" s="961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512"/>
      <c r="AF571" s="961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11">
        <f t="shared" si="182"/>
        <v>0</v>
      </c>
      <c r="AF572" s="958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954"/>
      <c r="AF573" s="959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66"/>
      <c r="AF574" s="960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66"/>
      <c r="AF575" s="960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66"/>
      <c r="AF576" s="960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66"/>
      <c r="AF577" s="960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66"/>
      <c r="AF578" s="960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66"/>
      <c r="AF579" s="960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66"/>
      <c r="AF580" s="960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66"/>
      <c r="AF581" s="960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66"/>
      <c r="AF582" s="960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66"/>
      <c r="AF583" s="960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66"/>
      <c r="AF584" s="960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66"/>
      <c r="AF585" s="960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66"/>
      <c r="AF586" s="960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66"/>
      <c r="AF587" s="960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66"/>
      <c r="AF588" s="960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66"/>
      <c r="AF589" s="960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66"/>
      <c r="AF590" s="960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66"/>
      <c r="AF591" s="960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66"/>
      <c r="AF592" s="960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66"/>
      <c r="AF593" s="960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66"/>
      <c r="AF594" s="960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66"/>
      <c r="AF595" s="960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66"/>
      <c r="AF596" s="960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725"/>
      <c r="AF597" s="957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725"/>
      <c r="AF598" s="957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725"/>
      <c r="AF599" s="957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725"/>
      <c r="AF600" s="957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725"/>
      <c r="AF601" s="957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725"/>
      <c r="AF602" s="957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725"/>
      <c r="AF603" s="957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725"/>
      <c r="AF604" s="957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725"/>
      <c r="AF605" s="957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725">
        <v>1</v>
      </c>
      <c r="AF606" s="957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725"/>
      <c r="AF607" s="957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725"/>
      <c r="AF608" s="957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725">
        <v>1</v>
      </c>
      <c r="AF609" s="957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725">
        <v>1</v>
      </c>
      <c r="AF610" s="957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725"/>
      <c r="AF611" s="957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725"/>
      <c r="AF612" s="957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725">
        <v>1</v>
      </c>
      <c r="AF613" s="957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725"/>
      <c r="AF614" s="957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725"/>
      <c r="AF615" s="957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725">
        <v>1</v>
      </c>
      <c r="AF616" s="957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725"/>
      <c r="AF617" s="957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725"/>
      <c r="AF618" s="957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725">
        <v>1</v>
      </c>
      <c r="AF619" s="957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725">
        <v>1</v>
      </c>
      <c r="AF620" s="957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725">
        <v>1</v>
      </c>
      <c r="AF621" s="957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725">
        <v>1</v>
      </c>
      <c r="AF622" s="957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725">
        <v>1</v>
      </c>
      <c r="AF623" s="957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725">
        <v>1</v>
      </c>
      <c r="AF624" s="957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725"/>
      <c r="AF625" s="957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725"/>
      <c r="AF626" s="957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725">
        <v>1</v>
      </c>
      <c r="AF627" s="957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725">
        <v>1</v>
      </c>
      <c r="AF628" s="957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725"/>
      <c r="AF629" s="957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725">
        <v>1</v>
      </c>
      <c r="AF630" s="957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725"/>
      <c r="AF631" s="957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725">
        <v>1</v>
      </c>
      <c r="AF632" s="957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725">
        <v>1</v>
      </c>
      <c r="AF633" s="957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725"/>
      <c r="AF634" s="957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725"/>
      <c r="AF635" s="957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725">
        <v>1</v>
      </c>
      <c r="AF636" s="957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725"/>
      <c r="AF637" s="957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11">
        <f t="shared" si="200"/>
        <v>17</v>
      </c>
      <c r="AF638" s="958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954"/>
      <c r="AF639" s="959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725"/>
      <c r="AF640" s="957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725"/>
      <c r="AF641" s="957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725"/>
      <c r="AF642" s="957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725"/>
      <c r="AF643" s="957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725"/>
      <c r="AF644" s="957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725"/>
      <c r="AF645" s="957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725"/>
      <c r="AF646" s="957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725"/>
      <c r="AF647" s="957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725"/>
      <c r="AF648" s="957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725"/>
      <c r="AF649" s="957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11">
        <f t="shared" si="207"/>
        <v>0</v>
      </c>
      <c r="AF650" s="958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954"/>
      <c r="AF651" s="959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725"/>
      <c r="AF652" s="957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725"/>
      <c r="AF653" s="957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725"/>
      <c r="AF654" s="957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11">
        <f t="shared" si="213"/>
        <v>0</v>
      </c>
      <c r="AF655" s="958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954"/>
      <c r="AF656" s="959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725"/>
      <c r="AF657" s="957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725"/>
      <c r="AF658" s="957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512"/>
      <c r="AF659" s="961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11">
        <f t="shared" si="219"/>
        <v>0</v>
      </c>
      <c r="AF660" s="958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954"/>
      <c r="AF661" s="959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512"/>
      <c r="AF662" s="961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512"/>
      <c r="AF663" s="961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512"/>
      <c r="AF664" s="961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512"/>
      <c r="AF665" s="961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512"/>
      <c r="AF666" s="961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512"/>
      <c r="AF667" s="961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512"/>
      <c r="AF668" s="961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11">
        <f t="shared" si="225"/>
        <v>0</v>
      </c>
      <c r="AF669" s="958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954"/>
      <c r="AF670" s="959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512"/>
      <c r="AF671" s="961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512"/>
      <c r="AF672" s="961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512"/>
      <c r="AF673" s="961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512"/>
      <c r="AF674" s="961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11">
        <f t="shared" si="230"/>
        <v>0</v>
      </c>
      <c r="AF675" s="958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954"/>
      <c r="AF676" s="959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512"/>
      <c r="AF677" s="961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512"/>
      <c r="AF678" s="961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512"/>
      <c r="AF679" s="961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512"/>
      <c r="AF680" s="961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11">
        <f t="shared" si="235"/>
        <v>0</v>
      </c>
      <c r="AF681" s="958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954"/>
      <c r="AF682" s="959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512"/>
      <c r="AF683" s="961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512"/>
      <c r="AF684" s="961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512"/>
      <c r="AF685" s="961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512"/>
      <c r="AF686" s="961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512"/>
      <c r="AF687" s="961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11">
        <f t="shared" si="240"/>
        <v>0</v>
      </c>
      <c r="AF688" s="958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954"/>
      <c r="AF689" s="959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512"/>
      <c r="AF690" s="961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512"/>
      <c r="AF691" s="961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512"/>
      <c r="AF692" s="961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512"/>
      <c r="AF693" s="961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11">
        <f t="shared" si="245"/>
        <v>0</v>
      </c>
      <c r="AF694" s="958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954"/>
      <c r="AF695" s="959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512"/>
      <c r="AF696" s="961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512"/>
      <c r="AF697" s="961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11">
        <f t="shared" si="250"/>
        <v>0</v>
      </c>
      <c r="AF698" s="958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512"/>
      <c r="AF699" s="961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958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E1F9-8EE7-4D47-BFF3-71E346520263}">
  <dimension ref="A1:O197"/>
  <sheetViews>
    <sheetView tabSelected="1"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H25" sqref="H25"/>
    </sheetView>
  </sheetViews>
  <sheetFormatPr defaultColWidth="9.109375" defaultRowHeight="15.6"/>
  <cols>
    <col min="1" max="1" width="5.88671875" style="939" customWidth="1"/>
    <col min="2" max="3" width="15.109375" style="939" customWidth="1"/>
    <col min="4" max="9" width="11.6640625" style="1" customWidth="1"/>
    <col min="10" max="10" width="25.88671875" style="1" customWidth="1"/>
    <col min="11" max="11" width="16" style="1" customWidth="1"/>
    <col min="12" max="16384" width="9.109375" style="1"/>
  </cols>
  <sheetData>
    <row r="1" spans="1:15" ht="46.8">
      <c r="A1" s="940" t="s">
        <v>1763</v>
      </c>
      <c r="B1" s="940" t="s">
        <v>1418</v>
      </c>
      <c r="C1" s="878" t="s">
        <v>1525</v>
      </c>
      <c r="D1" s="878" t="s">
        <v>3007</v>
      </c>
      <c r="E1" s="879" t="s">
        <v>1526</v>
      </c>
      <c r="F1" s="879" t="s">
        <v>2599</v>
      </c>
      <c r="G1" s="879" t="s">
        <v>1530</v>
      </c>
      <c r="H1" s="879" t="s">
        <v>1590</v>
      </c>
      <c r="I1" s="879" t="s">
        <v>3438</v>
      </c>
      <c r="J1" s="873" t="s">
        <v>4050</v>
      </c>
      <c r="K1" s="873" t="s">
        <v>4051</v>
      </c>
    </row>
    <row r="2" spans="1:15">
      <c r="A2" s="936" t="s">
        <v>1765</v>
      </c>
      <c r="B2" s="941" t="s">
        <v>4047</v>
      </c>
      <c r="C2" s="949"/>
      <c r="D2" s="949"/>
      <c r="E2" s="949"/>
      <c r="F2" s="949"/>
      <c r="G2" s="949"/>
      <c r="H2" s="949"/>
      <c r="I2" s="949"/>
      <c r="J2" s="874"/>
      <c r="K2" s="874"/>
    </row>
    <row r="3" spans="1:15">
      <c r="A3" s="937" t="s">
        <v>1631</v>
      </c>
      <c r="B3" s="942" t="s">
        <v>4107</v>
      </c>
      <c r="C3" s="950"/>
      <c r="D3" s="950"/>
      <c r="E3" s="950"/>
      <c r="F3" s="950"/>
      <c r="G3" s="950"/>
      <c r="H3" s="950"/>
      <c r="I3" s="950"/>
      <c r="J3" s="877"/>
      <c r="K3" s="877"/>
    </row>
    <row r="4" spans="1:15">
      <c r="A4" s="938">
        <v>1</v>
      </c>
      <c r="B4" s="938" t="s">
        <v>3040</v>
      </c>
      <c r="C4" s="948"/>
      <c r="D4" s="948"/>
      <c r="E4" s="948">
        <v>1</v>
      </c>
      <c r="F4" s="948"/>
      <c r="G4" s="948"/>
      <c r="H4" s="948"/>
      <c r="I4" s="948"/>
      <c r="J4" s="980" t="s">
        <v>4041</v>
      </c>
      <c r="K4" s="876"/>
      <c r="O4" s="1">
        <f>560/0.22/3</f>
        <v>848.4848484848485</v>
      </c>
    </row>
    <row r="5" spans="1:15">
      <c r="A5" s="938">
        <f>A4+1</f>
        <v>2</v>
      </c>
      <c r="B5" s="938" t="s">
        <v>3042</v>
      </c>
      <c r="C5" s="948"/>
      <c r="D5" s="948"/>
      <c r="E5" s="948">
        <v>1</v>
      </c>
      <c r="F5" s="948"/>
      <c r="G5" s="948"/>
      <c r="H5" s="948"/>
      <c r="I5" s="948"/>
      <c r="J5" s="980" t="s">
        <v>4041</v>
      </c>
      <c r="K5" s="876"/>
    </row>
    <row r="6" spans="1:15">
      <c r="A6" s="938">
        <f t="shared" ref="A6:A95" si="0">A5+1</f>
        <v>3</v>
      </c>
      <c r="B6" s="938" t="s">
        <v>3047</v>
      </c>
      <c r="C6" s="948"/>
      <c r="D6" s="948"/>
      <c r="E6" s="948">
        <v>1</v>
      </c>
      <c r="F6" s="948"/>
      <c r="G6" s="948"/>
      <c r="H6" s="948"/>
      <c r="I6" s="948"/>
      <c r="J6" s="980" t="s">
        <v>4041</v>
      </c>
      <c r="K6" s="876"/>
    </row>
    <row r="7" spans="1:15">
      <c r="A7" s="938">
        <f t="shared" si="0"/>
        <v>4</v>
      </c>
      <c r="B7" s="938" t="s">
        <v>3049</v>
      </c>
      <c r="C7" s="948"/>
      <c r="D7" s="948"/>
      <c r="E7" s="948">
        <v>1</v>
      </c>
      <c r="F7" s="948"/>
      <c r="G7" s="948"/>
      <c r="H7" s="948"/>
      <c r="I7" s="948"/>
      <c r="J7" s="980" t="s">
        <v>4041</v>
      </c>
      <c r="K7" s="876"/>
    </row>
    <row r="8" spans="1:15">
      <c r="A8" s="938">
        <f t="shared" si="0"/>
        <v>5</v>
      </c>
      <c r="B8" s="938" t="s">
        <v>3050</v>
      </c>
      <c r="C8" s="948"/>
      <c r="D8" s="948"/>
      <c r="E8" s="948">
        <v>1</v>
      </c>
      <c r="F8" s="948"/>
      <c r="G8" s="948"/>
      <c r="H8" s="948"/>
      <c r="I8" s="948"/>
      <c r="J8" s="980" t="s">
        <v>4041</v>
      </c>
      <c r="K8" s="876"/>
    </row>
    <row r="9" spans="1:15">
      <c r="A9" s="938">
        <f t="shared" si="0"/>
        <v>6</v>
      </c>
      <c r="B9" s="938" t="s">
        <v>3029</v>
      </c>
      <c r="C9" s="948"/>
      <c r="D9" s="948"/>
      <c r="E9" s="948">
        <v>1</v>
      </c>
      <c r="F9" s="948"/>
      <c r="G9" s="948"/>
      <c r="H9" s="948"/>
      <c r="I9" s="948"/>
      <c r="J9" s="980" t="s">
        <v>4041</v>
      </c>
      <c r="K9" s="876"/>
    </row>
    <row r="10" spans="1:15">
      <c r="A10" s="937" t="s">
        <v>1663</v>
      </c>
      <c r="B10" s="943" t="s">
        <v>4109</v>
      </c>
      <c r="C10" s="951"/>
      <c r="D10" s="948"/>
      <c r="E10" s="948"/>
      <c r="F10" s="948"/>
      <c r="G10" s="948"/>
      <c r="H10" s="948"/>
      <c r="I10" s="948"/>
      <c r="J10" s="875"/>
      <c r="K10" s="876"/>
    </row>
    <row r="11" spans="1:15">
      <c r="A11" s="938" t="s">
        <v>4108</v>
      </c>
      <c r="B11" s="938" t="s">
        <v>3000</v>
      </c>
      <c r="C11" s="948"/>
      <c r="D11" s="948"/>
      <c r="E11" s="948">
        <v>1</v>
      </c>
      <c r="F11" s="948"/>
      <c r="G11" s="948"/>
      <c r="H11" s="948"/>
      <c r="I11" s="948"/>
      <c r="J11" s="980" t="s">
        <v>4041</v>
      </c>
      <c r="K11" s="876"/>
    </row>
    <row r="12" spans="1:15">
      <c r="A12" s="938">
        <f t="shared" si="0"/>
        <v>2</v>
      </c>
      <c r="B12" s="938" t="s">
        <v>3003</v>
      </c>
      <c r="C12" s="948"/>
      <c r="D12" s="948"/>
      <c r="E12" s="948">
        <v>1</v>
      </c>
      <c r="F12" s="948"/>
      <c r="G12" s="948"/>
      <c r="H12" s="948"/>
      <c r="I12" s="948"/>
      <c r="J12" s="980" t="s">
        <v>4041</v>
      </c>
      <c r="K12" s="876"/>
    </row>
    <row r="13" spans="1:15">
      <c r="A13" s="938">
        <f t="shared" si="0"/>
        <v>3</v>
      </c>
      <c r="B13" s="938" t="s">
        <v>3004</v>
      </c>
      <c r="C13" s="948"/>
      <c r="D13" s="948"/>
      <c r="E13" s="948">
        <v>1</v>
      </c>
      <c r="F13" s="948"/>
      <c r="G13" s="948"/>
      <c r="H13" s="948"/>
      <c r="I13" s="948"/>
      <c r="J13" s="980" t="s">
        <v>4041</v>
      </c>
      <c r="K13" s="876"/>
    </row>
    <row r="14" spans="1:15">
      <c r="A14" s="938">
        <f t="shared" si="0"/>
        <v>4</v>
      </c>
      <c r="B14" s="938" t="s">
        <v>3039</v>
      </c>
      <c r="C14" s="948"/>
      <c r="D14" s="948"/>
      <c r="E14" s="948"/>
      <c r="F14" s="948"/>
      <c r="G14" s="948">
        <v>1</v>
      </c>
      <c r="H14" s="948"/>
      <c r="I14" s="948"/>
      <c r="J14" s="875" t="s">
        <v>4044</v>
      </c>
      <c r="K14" s="876"/>
    </row>
    <row r="15" spans="1:15">
      <c r="A15" s="938">
        <f t="shared" si="0"/>
        <v>5</v>
      </c>
      <c r="B15" s="938" t="s">
        <v>3041</v>
      </c>
      <c r="C15" s="948"/>
      <c r="D15" s="948"/>
      <c r="E15" s="948"/>
      <c r="F15" s="948"/>
      <c r="G15" s="948">
        <v>1</v>
      </c>
      <c r="H15" s="948"/>
      <c r="I15" s="948"/>
      <c r="J15" s="875" t="s">
        <v>4044</v>
      </c>
      <c r="K15" s="876"/>
    </row>
    <row r="16" spans="1:15">
      <c r="A16" s="938">
        <f t="shared" si="0"/>
        <v>6</v>
      </c>
      <c r="B16" s="938" t="s">
        <v>3042</v>
      </c>
      <c r="C16" s="948"/>
      <c r="D16" s="948"/>
      <c r="E16" s="948"/>
      <c r="F16" s="948"/>
      <c r="G16" s="948">
        <v>1</v>
      </c>
      <c r="H16" s="948"/>
      <c r="I16" s="948"/>
      <c r="J16" s="875" t="s">
        <v>4044</v>
      </c>
      <c r="K16" s="876"/>
    </row>
    <row r="17" spans="1:11">
      <c r="A17" s="938">
        <f t="shared" si="0"/>
        <v>7</v>
      </c>
      <c r="B17" s="938" t="s">
        <v>3043</v>
      </c>
      <c r="C17" s="948"/>
      <c r="D17" s="948"/>
      <c r="E17" s="948"/>
      <c r="F17" s="948"/>
      <c r="G17" s="948">
        <v>1</v>
      </c>
      <c r="H17" s="948"/>
      <c r="I17" s="948"/>
      <c r="J17" s="875" t="s">
        <v>4044</v>
      </c>
      <c r="K17" s="876"/>
    </row>
    <row r="18" spans="1:11">
      <c r="A18" s="938">
        <f t="shared" si="0"/>
        <v>8</v>
      </c>
      <c r="B18" s="938" t="s">
        <v>3045</v>
      </c>
      <c r="C18" s="948"/>
      <c r="D18" s="948"/>
      <c r="E18" s="948">
        <v>1</v>
      </c>
      <c r="F18" s="948"/>
      <c r="G18" s="948"/>
      <c r="H18" s="948"/>
      <c r="I18" s="948"/>
      <c r="J18" s="980" t="s">
        <v>4041</v>
      </c>
      <c r="K18" s="876"/>
    </row>
    <row r="19" spans="1:11">
      <c r="A19" s="938">
        <f t="shared" si="0"/>
        <v>9</v>
      </c>
      <c r="B19" s="938" t="s">
        <v>3047</v>
      </c>
      <c r="C19" s="948"/>
      <c r="D19" s="948"/>
      <c r="E19" s="948">
        <v>1</v>
      </c>
      <c r="F19" s="948"/>
      <c r="G19" s="948"/>
      <c r="H19" s="948"/>
      <c r="I19" s="948"/>
      <c r="J19" s="980" t="s">
        <v>4041</v>
      </c>
      <c r="K19" s="876"/>
    </row>
    <row r="20" spans="1:11">
      <c r="A20" s="938">
        <f t="shared" si="0"/>
        <v>10</v>
      </c>
      <c r="B20" s="938" t="s">
        <v>3048</v>
      </c>
      <c r="C20" s="948"/>
      <c r="D20" s="948"/>
      <c r="E20" s="948">
        <v>1</v>
      </c>
      <c r="F20" s="948"/>
      <c r="G20" s="948"/>
      <c r="H20" s="948"/>
      <c r="I20" s="948"/>
      <c r="J20" s="980" t="s">
        <v>4041</v>
      </c>
      <c r="K20" s="876"/>
    </row>
    <row r="21" spans="1:11">
      <c r="A21" s="938">
        <f t="shared" si="0"/>
        <v>11</v>
      </c>
      <c r="B21" s="938" t="s">
        <v>3081</v>
      </c>
      <c r="C21" s="948"/>
      <c r="D21" s="948"/>
      <c r="E21" s="948">
        <v>1</v>
      </c>
      <c r="F21" s="948"/>
      <c r="G21" s="948"/>
      <c r="H21" s="948"/>
      <c r="I21" s="948"/>
      <c r="J21" s="980" t="s">
        <v>4041</v>
      </c>
      <c r="K21" s="876"/>
    </row>
    <row r="22" spans="1:11">
      <c r="A22" s="938">
        <f t="shared" si="0"/>
        <v>12</v>
      </c>
      <c r="B22" s="938" t="s">
        <v>3022</v>
      </c>
      <c r="C22" s="948"/>
      <c r="D22" s="948"/>
      <c r="E22" s="948">
        <v>1</v>
      </c>
      <c r="F22" s="948"/>
      <c r="G22" s="948"/>
      <c r="H22" s="948"/>
      <c r="I22" s="948"/>
      <c r="J22" s="980" t="s">
        <v>4041</v>
      </c>
      <c r="K22" s="876"/>
    </row>
    <row r="23" spans="1:11">
      <c r="A23" s="938">
        <f t="shared" si="0"/>
        <v>13</v>
      </c>
      <c r="B23" s="938" t="s">
        <v>3027</v>
      </c>
      <c r="C23" s="948"/>
      <c r="D23" s="948"/>
      <c r="E23" s="948">
        <v>1</v>
      </c>
      <c r="F23" s="948"/>
      <c r="G23" s="948"/>
      <c r="H23" s="948"/>
      <c r="I23" s="948"/>
      <c r="J23" s="980" t="s">
        <v>4041</v>
      </c>
      <c r="K23" s="876"/>
    </row>
    <row r="24" spans="1:11">
      <c r="A24" s="944" t="s">
        <v>1673</v>
      </c>
      <c r="B24" s="943" t="s">
        <v>4110</v>
      </c>
      <c r="C24" s="951"/>
      <c r="D24" s="948"/>
      <c r="E24" s="948"/>
      <c r="F24" s="948"/>
      <c r="G24" s="948"/>
      <c r="H24" s="948"/>
      <c r="I24" s="948"/>
      <c r="J24" s="875"/>
      <c r="K24" s="876"/>
    </row>
    <row r="25" spans="1:11">
      <c r="A25" s="938" t="s">
        <v>4108</v>
      </c>
      <c r="B25" s="938" t="s">
        <v>2996</v>
      </c>
      <c r="C25" s="948">
        <v>1</v>
      </c>
      <c r="D25" s="948"/>
      <c r="E25" s="948"/>
      <c r="F25" s="948"/>
      <c r="G25" s="948"/>
      <c r="H25" s="948"/>
      <c r="I25" s="948"/>
      <c r="J25" s="979" t="s">
        <v>4034</v>
      </c>
      <c r="K25" s="876"/>
    </row>
    <row r="26" spans="1:11">
      <c r="A26" s="938">
        <f t="shared" si="0"/>
        <v>2</v>
      </c>
      <c r="B26" s="938" t="s">
        <v>3000</v>
      </c>
      <c r="C26" s="948"/>
      <c r="D26" s="948"/>
      <c r="E26" s="948">
        <v>1</v>
      </c>
      <c r="F26" s="948"/>
      <c r="G26" s="948"/>
      <c r="H26" s="948"/>
      <c r="I26" s="948"/>
      <c r="J26" s="980" t="s">
        <v>4041</v>
      </c>
      <c r="K26" s="876"/>
    </row>
    <row r="27" spans="1:11">
      <c r="A27" s="938">
        <f t="shared" si="0"/>
        <v>3</v>
      </c>
      <c r="B27" s="938" t="s">
        <v>3002</v>
      </c>
      <c r="C27" s="948"/>
      <c r="D27" s="948"/>
      <c r="E27" s="948">
        <v>1</v>
      </c>
      <c r="F27" s="948"/>
      <c r="G27" s="948"/>
      <c r="H27" s="948"/>
      <c r="I27" s="948"/>
      <c r="J27" s="980" t="s">
        <v>4041</v>
      </c>
      <c r="K27" s="876"/>
    </row>
    <row r="28" spans="1:11">
      <c r="A28" s="938">
        <f t="shared" si="0"/>
        <v>4</v>
      </c>
      <c r="B28" s="938" t="s">
        <v>3003</v>
      </c>
      <c r="C28" s="948"/>
      <c r="D28" s="948"/>
      <c r="E28" s="948">
        <v>1</v>
      </c>
      <c r="F28" s="948"/>
      <c r="G28" s="948"/>
      <c r="H28" s="948"/>
      <c r="I28" s="948"/>
      <c r="J28" s="980" t="s">
        <v>4041</v>
      </c>
      <c r="K28" s="876"/>
    </row>
    <row r="29" spans="1:11">
      <c r="A29" s="938">
        <f t="shared" si="0"/>
        <v>5</v>
      </c>
      <c r="B29" s="938" t="s">
        <v>3004</v>
      </c>
      <c r="C29" s="948"/>
      <c r="D29" s="948"/>
      <c r="E29" s="948">
        <v>1</v>
      </c>
      <c r="F29" s="948"/>
      <c r="G29" s="948"/>
      <c r="H29" s="948"/>
      <c r="I29" s="948"/>
      <c r="J29" s="980" t="s">
        <v>4041</v>
      </c>
      <c r="K29" s="876"/>
    </row>
    <row r="30" spans="1:11">
      <c r="A30" s="938">
        <f t="shared" si="0"/>
        <v>6</v>
      </c>
      <c r="B30" s="938" t="s">
        <v>3038</v>
      </c>
      <c r="C30" s="948"/>
      <c r="D30" s="948"/>
      <c r="E30" s="948">
        <v>1</v>
      </c>
      <c r="F30" s="948"/>
      <c r="G30" s="948"/>
      <c r="H30" s="948"/>
      <c r="I30" s="948"/>
      <c r="J30" s="980" t="s">
        <v>4041</v>
      </c>
      <c r="K30" s="876"/>
    </row>
    <row r="31" spans="1:11">
      <c r="A31" s="938">
        <f t="shared" si="0"/>
        <v>7</v>
      </c>
      <c r="B31" s="938" t="s">
        <v>3039</v>
      </c>
      <c r="C31" s="948"/>
      <c r="D31" s="948"/>
      <c r="E31" s="948">
        <v>1</v>
      </c>
      <c r="F31" s="948"/>
      <c r="G31" s="948"/>
      <c r="H31" s="948"/>
      <c r="I31" s="948"/>
      <c r="J31" s="980" t="s">
        <v>4041</v>
      </c>
      <c r="K31" s="876"/>
    </row>
    <row r="32" spans="1:11">
      <c r="A32" s="944" t="s">
        <v>1717</v>
      </c>
      <c r="B32" s="943" t="s">
        <v>4111</v>
      </c>
      <c r="C32" s="948"/>
      <c r="D32" s="948"/>
      <c r="E32" s="948"/>
      <c r="F32" s="948"/>
      <c r="G32" s="948"/>
      <c r="H32" s="948"/>
      <c r="I32" s="948"/>
      <c r="J32" s="875"/>
      <c r="K32" s="876"/>
    </row>
    <row r="33" spans="1:11">
      <c r="A33" s="938" t="s">
        <v>4108</v>
      </c>
      <c r="B33" s="938" t="s">
        <v>3044</v>
      </c>
      <c r="C33" s="948"/>
      <c r="D33" s="948"/>
      <c r="E33" s="948"/>
      <c r="F33" s="948">
        <v>1</v>
      </c>
      <c r="G33" s="948"/>
      <c r="H33" s="948"/>
      <c r="I33" s="948"/>
      <c r="J33" s="982" t="s">
        <v>4042</v>
      </c>
      <c r="K33" s="876"/>
    </row>
    <row r="34" spans="1:11">
      <c r="A34" s="938">
        <f t="shared" si="0"/>
        <v>2</v>
      </c>
      <c r="B34" s="938" t="s">
        <v>3047</v>
      </c>
      <c r="C34" s="948"/>
      <c r="D34" s="948">
        <v>1</v>
      </c>
      <c r="E34" s="948"/>
      <c r="F34" s="948"/>
      <c r="G34" s="948"/>
      <c r="H34" s="948"/>
      <c r="I34" s="948"/>
      <c r="J34" s="981" t="s">
        <v>4038</v>
      </c>
      <c r="K34" s="876"/>
    </row>
    <row r="35" spans="1:11">
      <c r="A35" s="944" t="s">
        <v>1729</v>
      </c>
      <c r="B35" s="943" t="s">
        <v>4112</v>
      </c>
      <c r="C35" s="948"/>
      <c r="D35" s="948"/>
      <c r="E35" s="948"/>
      <c r="F35" s="948"/>
      <c r="G35" s="948"/>
      <c r="H35" s="948"/>
      <c r="I35" s="948"/>
      <c r="J35" s="875"/>
      <c r="K35" s="876"/>
    </row>
    <row r="36" spans="1:11">
      <c r="A36" s="938" t="s">
        <v>4108</v>
      </c>
      <c r="B36" s="938" t="s">
        <v>3003</v>
      </c>
      <c r="C36" s="948"/>
      <c r="D36" s="948"/>
      <c r="E36" s="948">
        <v>1</v>
      </c>
      <c r="F36" s="948"/>
      <c r="G36" s="948"/>
      <c r="H36" s="948"/>
      <c r="I36" s="948"/>
      <c r="J36" s="980" t="s">
        <v>4041</v>
      </c>
      <c r="K36" s="876"/>
    </row>
    <row r="37" spans="1:11">
      <c r="A37" s="938">
        <f t="shared" si="0"/>
        <v>2</v>
      </c>
      <c r="B37" s="938" t="s">
        <v>3004</v>
      </c>
      <c r="C37" s="948"/>
      <c r="D37" s="948"/>
      <c r="E37" s="948">
        <v>1</v>
      </c>
      <c r="F37" s="948"/>
      <c r="G37" s="948"/>
      <c r="H37" s="948"/>
      <c r="I37" s="948"/>
      <c r="J37" s="980" t="s">
        <v>4041</v>
      </c>
      <c r="K37" s="876"/>
    </row>
    <row r="38" spans="1:11">
      <c r="A38" s="938">
        <f t="shared" si="0"/>
        <v>3</v>
      </c>
      <c r="B38" s="938" t="s">
        <v>3038</v>
      </c>
      <c r="C38" s="948"/>
      <c r="D38" s="948"/>
      <c r="E38" s="948">
        <v>1</v>
      </c>
      <c r="F38" s="948"/>
      <c r="G38" s="948"/>
      <c r="H38" s="948"/>
      <c r="I38" s="948"/>
      <c r="J38" s="980" t="s">
        <v>4041</v>
      </c>
      <c r="K38" s="876"/>
    </row>
    <row r="39" spans="1:11">
      <c r="A39" s="938">
        <f t="shared" si="0"/>
        <v>4</v>
      </c>
      <c r="B39" s="938" t="s">
        <v>3039</v>
      </c>
      <c r="C39" s="948"/>
      <c r="D39" s="948"/>
      <c r="E39" s="948">
        <v>1</v>
      </c>
      <c r="F39" s="948"/>
      <c r="G39" s="948"/>
      <c r="H39" s="948"/>
      <c r="I39" s="948"/>
      <c r="J39" s="980" t="s">
        <v>4041</v>
      </c>
      <c r="K39" s="876"/>
    </row>
    <row r="40" spans="1:11">
      <c r="A40" s="938">
        <f t="shared" si="0"/>
        <v>5</v>
      </c>
      <c r="B40" s="938" t="s">
        <v>3040</v>
      </c>
      <c r="C40" s="948"/>
      <c r="D40" s="948"/>
      <c r="E40" s="948">
        <v>1</v>
      </c>
      <c r="F40" s="948"/>
      <c r="G40" s="948"/>
      <c r="H40" s="948"/>
      <c r="I40" s="948"/>
      <c r="J40" s="980" t="s">
        <v>4041</v>
      </c>
      <c r="K40" s="876"/>
    </row>
    <row r="41" spans="1:11">
      <c r="A41" s="938">
        <f t="shared" si="0"/>
        <v>6</v>
      </c>
      <c r="B41" s="938" t="s">
        <v>3041</v>
      </c>
      <c r="C41" s="948"/>
      <c r="D41" s="948"/>
      <c r="E41" s="948">
        <v>1</v>
      </c>
      <c r="F41" s="948"/>
      <c r="G41" s="948"/>
      <c r="H41" s="948"/>
      <c r="I41" s="948"/>
      <c r="J41" s="980" t="s">
        <v>4041</v>
      </c>
      <c r="K41" s="876"/>
    </row>
    <row r="42" spans="1:11">
      <c r="A42" s="938">
        <f t="shared" si="0"/>
        <v>7</v>
      </c>
      <c r="B42" s="938" t="s">
        <v>3042</v>
      </c>
      <c r="C42" s="948">
        <v>1</v>
      </c>
      <c r="D42" s="948"/>
      <c r="E42" s="948"/>
      <c r="F42" s="948"/>
      <c r="G42" s="948"/>
      <c r="H42" s="948"/>
      <c r="I42" s="948"/>
      <c r="J42" s="979" t="s">
        <v>4034</v>
      </c>
      <c r="K42" s="876"/>
    </row>
    <row r="43" spans="1:11">
      <c r="A43" s="938">
        <f t="shared" si="0"/>
        <v>8</v>
      </c>
      <c r="B43" s="938" t="s">
        <v>3043</v>
      </c>
      <c r="C43" s="948">
        <v>1</v>
      </c>
      <c r="D43" s="948"/>
      <c r="E43" s="948"/>
      <c r="F43" s="948"/>
      <c r="G43" s="948"/>
      <c r="H43" s="948"/>
      <c r="I43" s="948"/>
      <c r="J43" s="979" t="s">
        <v>4034</v>
      </c>
      <c r="K43" s="876"/>
    </row>
    <row r="44" spans="1:11">
      <c r="A44" s="938">
        <f t="shared" si="0"/>
        <v>9</v>
      </c>
      <c r="B44" s="938" t="s">
        <v>3044</v>
      </c>
      <c r="C44" s="948"/>
      <c r="D44" s="948"/>
      <c r="E44" s="948">
        <v>1</v>
      </c>
      <c r="F44" s="948"/>
      <c r="G44" s="948"/>
      <c r="H44" s="948"/>
      <c r="I44" s="948"/>
      <c r="J44" s="980" t="s">
        <v>4041</v>
      </c>
      <c r="K44" s="876"/>
    </row>
    <row r="45" spans="1:11">
      <c r="A45" s="938">
        <f t="shared" si="0"/>
        <v>10</v>
      </c>
      <c r="B45" s="938" t="s">
        <v>3045</v>
      </c>
      <c r="C45" s="948"/>
      <c r="D45" s="948"/>
      <c r="E45" s="948">
        <v>1</v>
      </c>
      <c r="F45" s="948"/>
      <c r="G45" s="948"/>
      <c r="H45" s="948"/>
      <c r="I45" s="948"/>
      <c r="J45" s="980" t="s">
        <v>4041</v>
      </c>
      <c r="K45" s="876"/>
    </row>
    <row r="46" spans="1:11">
      <c r="A46" s="938">
        <f t="shared" si="0"/>
        <v>11</v>
      </c>
      <c r="B46" s="938" t="s">
        <v>3046</v>
      </c>
      <c r="C46" s="948"/>
      <c r="D46" s="948"/>
      <c r="E46" s="948">
        <v>1</v>
      </c>
      <c r="F46" s="948"/>
      <c r="G46" s="948"/>
      <c r="H46" s="948"/>
      <c r="I46" s="948"/>
      <c r="J46" s="980" t="s">
        <v>4041</v>
      </c>
      <c r="K46" s="876"/>
    </row>
    <row r="47" spans="1:11">
      <c r="A47" s="938">
        <f t="shared" si="0"/>
        <v>12</v>
      </c>
      <c r="B47" s="938" t="s">
        <v>3047</v>
      </c>
      <c r="C47" s="948"/>
      <c r="D47" s="948"/>
      <c r="E47" s="948">
        <v>1</v>
      </c>
      <c r="F47" s="948"/>
      <c r="G47" s="948"/>
      <c r="H47" s="948"/>
      <c r="I47" s="948"/>
      <c r="J47" s="980" t="s">
        <v>4041</v>
      </c>
      <c r="K47" s="876"/>
    </row>
    <row r="48" spans="1:11">
      <c r="A48" s="938">
        <f t="shared" si="0"/>
        <v>13</v>
      </c>
      <c r="B48" s="938" t="s">
        <v>3048</v>
      </c>
      <c r="C48" s="948"/>
      <c r="D48" s="948"/>
      <c r="E48" s="948">
        <v>1</v>
      </c>
      <c r="F48" s="948"/>
      <c r="G48" s="948"/>
      <c r="H48" s="948"/>
      <c r="I48" s="948"/>
      <c r="J48" s="980" t="s">
        <v>4041</v>
      </c>
      <c r="K48" s="876"/>
    </row>
    <row r="49" spans="1:11">
      <c r="A49" s="944" t="s">
        <v>1732</v>
      </c>
      <c r="B49" s="943" t="s">
        <v>4113</v>
      </c>
      <c r="C49" s="948"/>
      <c r="D49" s="948"/>
      <c r="E49" s="948"/>
      <c r="F49" s="948"/>
      <c r="G49" s="948"/>
      <c r="H49" s="948"/>
      <c r="I49" s="948"/>
      <c r="J49" s="875"/>
      <c r="K49" s="876"/>
    </row>
    <row r="50" spans="1:11">
      <c r="A50" s="938" t="s">
        <v>4108</v>
      </c>
      <c r="B50" s="938" t="s">
        <v>4114</v>
      </c>
      <c r="C50" s="948"/>
      <c r="D50" s="948"/>
      <c r="E50" s="948">
        <v>1</v>
      </c>
      <c r="F50" s="948"/>
      <c r="G50" s="948"/>
      <c r="H50" s="948"/>
      <c r="I50" s="948"/>
      <c r="J50" s="980" t="s">
        <v>4041</v>
      </c>
      <c r="K50" s="876"/>
    </row>
    <row r="51" spans="1:11">
      <c r="A51" s="938">
        <f t="shared" si="0"/>
        <v>2</v>
      </c>
      <c r="B51" s="938" t="s">
        <v>3006</v>
      </c>
      <c r="C51" s="948"/>
      <c r="D51" s="948"/>
      <c r="E51" s="948">
        <v>1</v>
      </c>
      <c r="F51" s="948"/>
      <c r="G51" s="948"/>
      <c r="H51" s="948"/>
      <c r="I51" s="948"/>
      <c r="J51" s="980" t="s">
        <v>4041</v>
      </c>
      <c r="K51" s="876"/>
    </row>
    <row r="52" spans="1:11">
      <c r="A52" s="938">
        <f t="shared" si="0"/>
        <v>3</v>
      </c>
      <c r="B52" s="938" t="s">
        <v>2991</v>
      </c>
      <c r="C52" s="948"/>
      <c r="D52" s="948"/>
      <c r="E52" s="948">
        <v>1</v>
      </c>
      <c r="F52" s="948"/>
      <c r="G52" s="948"/>
      <c r="H52" s="948"/>
      <c r="I52" s="948"/>
      <c r="J52" s="980" t="s">
        <v>4041</v>
      </c>
      <c r="K52" s="876"/>
    </row>
    <row r="53" spans="1:11">
      <c r="A53" s="938">
        <f t="shared" si="0"/>
        <v>4</v>
      </c>
      <c r="B53" s="938" t="s">
        <v>2992</v>
      </c>
      <c r="C53" s="948"/>
      <c r="D53" s="948"/>
      <c r="E53" s="948">
        <v>1</v>
      </c>
      <c r="F53" s="948"/>
      <c r="G53" s="948"/>
      <c r="H53" s="948"/>
      <c r="I53" s="948"/>
      <c r="J53" s="980" t="s">
        <v>4041</v>
      </c>
      <c r="K53" s="876"/>
    </row>
    <row r="54" spans="1:11">
      <c r="A54" s="938">
        <f t="shared" si="0"/>
        <v>5</v>
      </c>
      <c r="B54" s="938" t="s">
        <v>2993</v>
      </c>
      <c r="C54" s="948"/>
      <c r="D54" s="948"/>
      <c r="E54" s="948">
        <v>1</v>
      </c>
      <c r="F54" s="948"/>
      <c r="G54" s="948"/>
      <c r="H54" s="948"/>
      <c r="I54" s="948"/>
      <c r="J54" s="980" t="s">
        <v>4041</v>
      </c>
      <c r="K54" s="876"/>
    </row>
    <row r="55" spans="1:11">
      <c r="A55" s="938">
        <f t="shared" si="0"/>
        <v>6</v>
      </c>
      <c r="B55" s="938" t="s">
        <v>2994</v>
      </c>
      <c r="C55" s="948"/>
      <c r="D55" s="948"/>
      <c r="E55" s="948">
        <v>1</v>
      </c>
      <c r="F55" s="948"/>
      <c r="G55" s="948"/>
      <c r="H55" s="948"/>
      <c r="I55" s="948"/>
      <c r="J55" s="980" t="s">
        <v>4041</v>
      </c>
      <c r="K55" s="876"/>
    </row>
    <row r="56" spans="1:11">
      <c r="A56" s="938">
        <f t="shared" si="0"/>
        <v>7</v>
      </c>
      <c r="B56" s="938" t="s">
        <v>2995</v>
      </c>
      <c r="C56" s="948">
        <v>1</v>
      </c>
      <c r="D56" s="948"/>
      <c r="E56" s="948"/>
      <c r="F56" s="948"/>
      <c r="G56" s="948"/>
      <c r="H56" s="948"/>
      <c r="I56" s="948"/>
      <c r="J56" s="979" t="s">
        <v>4034</v>
      </c>
      <c r="K56" s="876"/>
    </row>
    <row r="57" spans="1:11">
      <c r="A57" s="938">
        <f t="shared" si="0"/>
        <v>8</v>
      </c>
      <c r="B57" s="938" t="s">
        <v>2996</v>
      </c>
      <c r="C57" s="948"/>
      <c r="D57" s="948"/>
      <c r="E57" s="948">
        <v>1</v>
      </c>
      <c r="F57" s="948"/>
      <c r="G57" s="948"/>
      <c r="H57" s="948"/>
      <c r="I57" s="948"/>
      <c r="J57" s="980" t="s">
        <v>4041</v>
      </c>
      <c r="K57" s="876"/>
    </row>
    <row r="58" spans="1:11">
      <c r="A58" s="938">
        <f t="shared" si="0"/>
        <v>9</v>
      </c>
      <c r="B58" s="938" t="s">
        <v>2997</v>
      </c>
      <c r="C58" s="948"/>
      <c r="D58" s="948"/>
      <c r="E58" s="948">
        <v>1</v>
      </c>
      <c r="F58" s="948"/>
      <c r="G58" s="948"/>
      <c r="H58" s="948"/>
      <c r="I58" s="948"/>
      <c r="J58" s="980" t="s">
        <v>4041</v>
      </c>
      <c r="K58" s="876"/>
    </row>
    <row r="59" spans="1:11">
      <c r="A59" s="938">
        <f t="shared" si="0"/>
        <v>10</v>
      </c>
      <c r="B59" s="938" t="s">
        <v>2998</v>
      </c>
      <c r="C59" s="948"/>
      <c r="D59" s="948"/>
      <c r="E59" s="948">
        <v>1</v>
      </c>
      <c r="F59" s="948"/>
      <c r="G59" s="948"/>
      <c r="H59" s="948"/>
      <c r="I59" s="948"/>
      <c r="J59" s="980" t="s">
        <v>4041</v>
      </c>
      <c r="K59" s="876"/>
    </row>
    <row r="60" spans="1:11">
      <c r="A60" s="938">
        <f t="shared" si="0"/>
        <v>11</v>
      </c>
      <c r="B60" s="938" t="s">
        <v>2999</v>
      </c>
      <c r="C60" s="948">
        <v>1</v>
      </c>
      <c r="D60" s="948"/>
      <c r="E60" s="948"/>
      <c r="F60" s="948"/>
      <c r="G60" s="948"/>
      <c r="H60" s="948"/>
      <c r="I60" s="948"/>
      <c r="J60" s="979" t="s">
        <v>4034</v>
      </c>
      <c r="K60" s="876"/>
    </row>
    <row r="61" spans="1:11">
      <c r="A61" s="938">
        <f t="shared" si="0"/>
        <v>12</v>
      </c>
      <c r="B61" s="938" t="s">
        <v>3000</v>
      </c>
      <c r="C61" s="948"/>
      <c r="D61" s="948"/>
      <c r="E61" s="948">
        <v>1</v>
      </c>
      <c r="F61" s="948"/>
      <c r="G61" s="948"/>
      <c r="H61" s="948"/>
      <c r="I61" s="948"/>
      <c r="J61" s="980" t="s">
        <v>4041</v>
      </c>
      <c r="K61" s="876"/>
    </row>
    <row r="62" spans="1:11">
      <c r="A62" s="938">
        <f t="shared" si="0"/>
        <v>13</v>
      </c>
      <c r="B62" s="938" t="s">
        <v>3001</v>
      </c>
      <c r="C62" s="948"/>
      <c r="D62" s="948"/>
      <c r="E62" s="948">
        <v>1</v>
      </c>
      <c r="F62" s="948"/>
      <c r="G62" s="948"/>
      <c r="H62" s="948"/>
      <c r="I62" s="948"/>
      <c r="J62" s="980" t="s">
        <v>4041</v>
      </c>
      <c r="K62" s="876"/>
    </row>
    <row r="63" spans="1:11">
      <c r="A63" s="938">
        <f t="shared" si="0"/>
        <v>14</v>
      </c>
      <c r="B63" s="938" t="s">
        <v>3002</v>
      </c>
      <c r="C63" s="948">
        <v>1</v>
      </c>
      <c r="D63" s="948"/>
      <c r="E63" s="948"/>
      <c r="F63" s="948"/>
      <c r="G63" s="948"/>
      <c r="H63" s="948"/>
      <c r="I63" s="948"/>
      <c r="J63" s="979" t="s">
        <v>4034</v>
      </c>
      <c r="K63" s="876"/>
    </row>
    <row r="64" spans="1:11">
      <c r="A64" s="938">
        <f t="shared" si="0"/>
        <v>15</v>
      </c>
      <c r="B64" s="938" t="s">
        <v>3003</v>
      </c>
      <c r="C64" s="948"/>
      <c r="D64" s="948"/>
      <c r="E64" s="948">
        <v>1</v>
      </c>
      <c r="F64" s="948"/>
      <c r="G64" s="948"/>
      <c r="H64" s="948"/>
      <c r="I64" s="948"/>
      <c r="J64" s="980" t="s">
        <v>4041</v>
      </c>
      <c r="K64" s="876"/>
    </row>
    <row r="65" spans="1:11">
      <c r="A65" s="944" t="s">
        <v>1771</v>
      </c>
      <c r="B65" s="943" t="s">
        <v>4115</v>
      </c>
      <c r="C65" s="948"/>
      <c r="D65" s="948"/>
      <c r="E65" s="948"/>
      <c r="F65" s="948"/>
      <c r="G65" s="948"/>
      <c r="H65" s="948"/>
      <c r="I65" s="948"/>
      <c r="J65" s="875"/>
      <c r="K65" s="876"/>
    </row>
    <row r="66" spans="1:11">
      <c r="A66" s="938" t="s">
        <v>4108</v>
      </c>
      <c r="B66" s="938" t="s">
        <v>3006</v>
      </c>
      <c r="C66" s="948"/>
      <c r="D66" s="948"/>
      <c r="E66" s="948">
        <v>1</v>
      </c>
      <c r="F66" s="948"/>
      <c r="G66" s="948"/>
      <c r="H66" s="948"/>
      <c r="I66" s="948"/>
      <c r="J66" s="980" t="s">
        <v>4041</v>
      </c>
      <c r="K66" s="876"/>
    </row>
    <row r="67" spans="1:11">
      <c r="A67" s="938">
        <f t="shared" si="0"/>
        <v>2</v>
      </c>
      <c r="B67" s="938" t="s">
        <v>2994</v>
      </c>
      <c r="C67" s="948"/>
      <c r="D67" s="948"/>
      <c r="E67" s="948">
        <v>1</v>
      </c>
      <c r="F67" s="948"/>
      <c r="G67" s="948"/>
      <c r="H67" s="948"/>
      <c r="I67" s="948"/>
      <c r="J67" s="980" t="s">
        <v>4041</v>
      </c>
      <c r="K67" s="876"/>
    </row>
    <row r="68" spans="1:11">
      <c r="A68" s="938">
        <f t="shared" si="0"/>
        <v>3</v>
      </c>
      <c r="B68" s="938" t="s">
        <v>2995</v>
      </c>
      <c r="C68" s="948"/>
      <c r="D68" s="948"/>
      <c r="E68" s="948">
        <v>1</v>
      </c>
      <c r="F68" s="948"/>
      <c r="G68" s="948"/>
      <c r="H68" s="948"/>
      <c r="I68" s="948"/>
      <c r="J68" s="980" t="s">
        <v>4041</v>
      </c>
      <c r="K68" s="876"/>
    </row>
    <row r="69" spans="1:11">
      <c r="A69" s="938">
        <f t="shared" si="0"/>
        <v>4</v>
      </c>
      <c r="B69" s="938" t="s">
        <v>2996</v>
      </c>
      <c r="C69" s="948"/>
      <c r="D69" s="948"/>
      <c r="E69" s="948">
        <v>1</v>
      </c>
      <c r="F69" s="948"/>
      <c r="G69" s="948"/>
      <c r="H69" s="948"/>
      <c r="I69" s="948"/>
      <c r="J69" s="980" t="s">
        <v>4041</v>
      </c>
      <c r="K69" s="876"/>
    </row>
    <row r="70" spans="1:11">
      <c r="A70" s="938">
        <f t="shared" si="0"/>
        <v>5</v>
      </c>
      <c r="B70" s="938" t="s">
        <v>2998</v>
      </c>
      <c r="C70" s="948"/>
      <c r="D70" s="948"/>
      <c r="E70" s="948">
        <v>1</v>
      </c>
      <c r="F70" s="948"/>
      <c r="G70" s="948"/>
      <c r="H70" s="948"/>
      <c r="I70" s="948"/>
      <c r="J70" s="980" t="s">
        <v>4041</v>
      </c>
      <c r="K70" s="876"/>
    </row>
    <row r="71" spans="1:11">
      <c r="A71" s="938">
        <f t="shared" si="0"/>
        <v>6</v>
      </c>
      <c r="B71" s="938" t="s">
        <v>2999</v>
      </c>
      <c r="C71" s="948"/>
      <c r="D71" s="948"/>
      <c r="E71" s="948">
        <v>1</v>
      </c>
      <c r="F71" s="948"/>
      <c r="G71" s="948"/>
      <c r="H71" s="948"/>
      <c r="I71" s="948"/>
      <c r="J71" s="980" t="s">
        <v>4041</v>
      </c>
      <c r="K71" s="876"/>
    </row>
    <row r="72" spans="1:11">
      <c r="A72" s="938">
        <f t="shared" si="0"/>
        <v>7</v>
      </c>
      <c r="B72" s="938" t="s">
        <v>3000</v>
      </c>
      <c r="C72" s="948"/>
      <c r="D72" s="948"/>
      <c r="E72" s="948">
        <v>1</v>
      </c>
      <c r="F72" s="948"/>
      <c r="G72" s="948"/>
      <c r="H72" s="948"/>
      <c r="I72" s="948"/>
      <c r="J72" s="980" t="s">
        <v>4041</v>
      </c>
      <c r="K72" s="876"/>
    </row>
    <row r="73" spans="1:11">
      <c r="A73" s="938">
        <f t="shared" si="0"/>
        <v>8</v>
      </c>
      <c r="B73" s="938" t="s">
        <v>3038</v>
      </c>
      <c r="C73" s="948"/>
      <c r="D73" s="948"/>
      <c r="E73" s="948">
        <v>1</v>
      </c>
      <c r="F73" s="948"/>
      <c r="G73" s="948"/>
      <c r="H73" s="948"/>
      <c r="I73" s="948"/>
      <c r="J73" s="980" t="s">
        <v>4041</v>
      </c>
      <c r="K73" s="876"/>
    </row>
    <row r="74" spans="1:11">
      <c r="A74" s="938">
        <f t="shared" si="0"/>
        <v>9</v>
      </c>
      <c r="B74" s="938" t="s">
        <v>3039</v>
      </c>
      <c r="C74" s="948"/>
      <c r="D74" s="948"/>
      <c r="E74" s="948">
        <v>1</v>
      </c>
      <c r="F74" s="948"/>
      <c r="G74" s="948"/>
      <c r="H74" s="948"/>
      <c r="I74" s="948"/>
      <c r="J74" s="980" t="s">
        <v>4041</v>
      </c>
      <c r="K74" s="876"/>
    </row>
    <row r="75" spans="1:11">
      <c r="A75" s="938">
        <f t="shared" si="0"/>
        <v>10</v>
      </c>
      <c r="B75" s="938" t="s">
        <v>3041</v>
      </c>
      <c r="C75" s="948"/>
      <c r="D75" s="948"/>
      <c r="E75" s="948">
        <v>1</v>
      </c>
      <c r="F75" s="948"/>
      <c r="G75" s="948"/>
      <c r="H75" s="948"/>
      <c r="I75" s="948"/>
      <c r="J75" s="980" t="s">
        <v>4041</v>
      </c>
      <c r="K75" s="876"/>
    </row>
    <row r="76" spans="1:11">
      <c r="A76" s="944" t="s">
        <v>4116</v>
      </c>
      <c r="B76" s="943" t="s">
        <v>4117</v>
      </c>
      <c r="C76" s="948"/>
      <c r="D76" s="948"/>
      <c r="E76" s="948"/>
      <c r="F76" s="948"/>
      <c r="G76" s="948"/>
      <c r="H76" s="948"/>
      <c r="I76" s="948"/>
      <c r="J76" s="875"/>
      <c r="K76" s="876"/>
    </row>
    <row r="77" spans="1:11">
      <c r="A77" s="938" t="s">
        <v>4108</v>
      </c>
      <c r="B77" s="938" t="s">
        <v>3006</v>
      </c>
      <c r="C77" s="948"/>
      <c r="D77" s="948"/>
      <c r="E77" s="948">
        <v>1</v>
      </c>
      <c r="F77" s="948"/>
      <c r="G77" s="948"/>
      <c r="H77" s="948"/>
      <c r="I77" s="948"/>
      <c r="J77" s="980" t="s">
        <v>4041</v>
      </c>
      <c r="K77" s="876"/>
    </row>
    <row r="78" spans="1:11">
      <c r="A78" s="938">
        <f t="shared" si="0"/>
        <v>2</v>
      </c>
      <c r="B78" s="938" t="s">
        <v>2991</v>
      </c>
      <c r="C78" s="948"/>
      <c r="D78" s="948"/>
      <c r="E78" s="948">
        <v>1</v>
      </c>
      <c r="F78" s="948"/>
      <c r="G78" s="948"/>
      <c r="H78" s="948"/>
      <c r="I78" s="948"/>
      <c r="J78" s="980" t="s">
        <v>4041</v>
      </c>
      <c r="K78" s="876"/>
    </row>
    <row r="79" spans="1:11">
      <c r="A79" s="938">
        <f t="shared" si="0"/>
        <v>3</v>
      </c>
      <c r="B79" s="938" t="s">
        <v>2995</v>
      </c>
      <c r="C79" s="948"/>
      <c r="D79" s="948"/>
      <c r="E79" s="948">
        <v>1</v>
      </c>
      <c r="F79" s="948"/>
      <c r="G79" s="948"/>
      <c r="H79" s="948"/>
      <c r="I79" s="948"/>
      <c r="J79" s="980" t="s">
        <v>4041</v>
      </c>
      <c r="K79" s="876"/>
    </row>
    <row r="80" spans="1:11">
      <c r="A80" s="944" t="s">
        <v>4118</v>
      </c>
      <c r="B80" s="943" t="s">
        <v>4119</v>
      </c>
      <c r="C80" s="948"/>
      <c r="D80" s="948"/>
      <c r="E80" s="948"/>
      <c r="F80" s="948"/>
      <c r="G80" s="948"/>
      <c r="H80" s="948"/>
      <c r="I80" s="948"/>
      <c r="J80" s="875"/>
      <c r="K80" s="876"/>
    </row>
    <row r="81" spans="1:11">
      <c r="A81" s="938" t="s">
        <v>4108</v>
      </c>
      <c r="B81" s="938" t="s">
        <v>3006</v>
      </c>
      <c r="C81" s="948"/>
      <c r="D81" s="948"/>
      <c r="E81" s="948">
        <v>1</v>
      </c>
      <c r="F81" s="948"/>
      <c r="G81" s="948"/>
      <c r="H81" s="948"/>
      <c r="I81" s="948"/>
      <c r="J81" s="980" t="s">
        <v>4041</v>
      </c>
      <c r="K81" s="876"/>
    </row>
    <row r="82" spans="1:11">
      <c r="A82" s="938">
        <f t="shared" si="0"/>
        <v>2</v>
      </c>
      <c r="B82" s="938" t="s">
        <v>2995</v>
      </c>
      <c r="C82" s="948"/>
      <c r="D82" s="948"/>
      <c r="E82" s="948">
        <v>1</v>
      </c>
      <c r="F82" s="948"/>
      <c r="G82" s="948"/>
      <c r="H82" s="948"/>
      <c r="I82" s="948"/>
      <c r="J82" s="980" t="s">
        <v>4041</v>
      </c>
      <c r="K82" s="876"/>
    </row>
    <row r="83" spans="1:11">
      <c r="A83" s="944" t="s">
        <v>4120</v>
      </c>
      <c r="B83" s="943" t="s">
        <v>4122</v>
      </c>
      <c r="C83" s="948"/>
      <c r="D83" s="948"/>
      <c r="E83" s="948"/>
      <c r="F83" s="948"/>
      <c r="G83" s="948"/>
      <c r="H83" s="948"/>
      <c r="I83" s="948"/>
      <c r="J83" s="875"/>
      <c r="K83" s="876"/>
    </row>
    <row r="84" spans="1:11">
      <c r="A84" s="938" t="s">
        <v>4108</v>
      </c>
      <c r="B84" s="938" t="s">
        <v>3790</v>
      </c>
      <c r="C84" s="948"/>
      <c r="D84" s="948"/>
      <c r="E84" s="948"/>
      <c r="F84" s="948">
        <v>1</v>
      </c>
      <c r="G84" s="948"/>
      <c r="H84" s="948"/>
      <c r="I84" s="948"/>
      <c r="J84" s="982" t="s">
        <v>4042</v>
      </c>
      <c r="K84" s="876"/>
    </row>
    <row r="85" spans="1:11">
      <c r="A85" s="938">
        <f t="shared" si="0"/>
        <v>2</v>
      </c>
      <c r="B85" s="938" t="s">
        <v>3006</v>
      </c>
      <c r="C85" s="948"/>
      <c r="D85" s="948"/>
      <c r="E85" s="948"/>
      <c r="F85" s="948">
        <v>1</v>
      </c>
      <c r="G85" s="948"/>
      <c r="H85" s="948"/>
      <c r="I85" s="948"/>
      <c r="J85" s="982" t="s">
        <v>4042</v>
      </c>
      <c r="K85" s="876"/>
    </row>
    <row r="86" spans="1:11">
      <c r="A86" s="938">
        <f t="shared" si="0"/>
        <v>3</v>
      </c>
      <c r="B86" s="938" t="s">
        <v>2991</v>
      </c>
      <c r="C86" s="948"/>
      <c r="D86" s="948"/>
      <c r="E86" s="948"/>
      <c r="F86" s="948">
        <v>1</v>
      </c>
      <c r="G86" s="948"/>
      <c r="H86" s="948"/>
      <c r="I86" s="948"/>
      <c r="J86" s="982" t="s">
        <v>4042</v>
      </c>
      <c r="K86" s="876"/>
    </row>
    <row r="87" spans="1:11">
      <c r="A87" s="938">
        <f t="shared" si="0"/>
        <v>4</v>
      </c>
      <c r="B87" s="938" t="s">
        <v>2992</v>
      </c>
      <c r="C87" s="948"/>
      <c r="D87" s="948"/>
      <c r="E87" s="948"/>
      <c r="F87" s="948">
        <v>1</v>
      </c>
      <c r="G87" s="948"/>
      <c r="H87" s="948"/>
      <c r="I87" s="948"/>
      <c r="J87" s="982" t="s">
        <v>4042</v>
      </c>
      <c r="K87" s="876"/>
    </row>
    <row r="88" spans="1:11">
      <c r="A88" s="938">
        <f t="shared" si="0"/>
        <v>5</v>
      </c>
      <c r="B88" s="938" t="s">
        <v>2993</v>
      </c>
      <c r="C88" s="948"/>
      <c r="D88" s="948"/>
      <c r="E88" s="948"/>
      <c r="F88" s="948">
        <v>1</v>
      </c>
      <c r="G88" s="948"/>
      <c r="H88" s="948"/>
      <c r="I88" s="948"/>
      <c r="J88" s="982" t="s">
        <v>4042</v>
      </c>
      <c r="K88" s="876"/>
    </row>
    <row r="89" spans="1:11">
      <c r="A89" s="938">
        <f t="shared" si="0"/>
        <v>6</v>
      </c>
      <c r="B89" s="938" t="s">
        <v>2999</v>
      </c>
      <c r="C89" s="948"/>
      <c r="D89" s="948"/>
      <c r="E89" s="948"/>
      <c r="F89" s="948">
        <v>1</v>
      </c>
      <c r="G89" s="948"/>
      <c r="H89" s="948"/>
      <c r="I89" s="948"/>
      <c r="J89" s="982" t="s">
        <v>4042</v>
      </c>
      <c r="K89" s="876"/>
    </row>
    <row r="90" spans="1:11">
      <c r="A90" s="938">
        <f t="shared" si="0"/>
        <v>7</v>
      </c>
      <c r="B90" s="938" t="s">
        <v>3001</v>
      </c>
      <c r="C90" s="948"/>
      <c r="D90" s="948"/>
      <c r="E90" s="948"/>
      <c r="F90" s="948">
        <v>1</v>
      </c>
      <c r="G90" s="948"/>
      <c r="H90" s="948"/>
      <c r="I90" s="948"/>
      <c r="J90" s="982" t="s">
        <v>4042</v>
      </c>
      <c r="K90" s="876"/>
    </row>
    <row r="91" spans="1:11">
      <c r="A91" s="944" t="s">
        <v>4121</v>
      </c>
      <c r="B91" s="943" t="s">
        <v>4123</v>
      </c>
      <c r="C91" s="948"/>
      <c r="D91" s="948"/>
      <c r="E91" s="948"/>
      <c r="F91" s="948"/>
      <c r="G91" s="948"/>
      <c r="H91" s="948"/>
      <c r="I91" s="948"/>
      <c r="J91" s="875"/>
      <c r="K91" s="876"/>
    </row>
    <row r="92" spans="1:11">
      <c r="A92" s="938" t="s">
        <v>4108</v>
      </c>
      <c r="B92" s="938" t="s">
        <v>3006</v>
      </c>
      <c r="C92" s="948"/>
      <c r="D92" s="948"/>
      <c r="E92" s="948"/>
      <c r="F92" s="948">
        <v>1</v>
      </c>
      <c r="G92" s="948"/>
      <c r="H92" s="948"/>
      <c r="I92" s="948"/>
      <c r="J92" s="982" t="s">
        <v>4042</v>
      </c>
      <c r="K92" s="876"/>
    </row>
    <row r="93" spans="1:11">
      <c r="A93" s="938">
        <f t="shared" si="0"/>
        <v>2</v>
      </c>
      <c r="B93" s="938" t="s">
        <v>2991</v>
      </c>
      <c r="C93" s="948"/>
      <c r="D93" s="948"/>
      <c r="E93" s="948"/>
      <c r="F93" s="948">
        <v>1</v>
      </c>
      <c r="G93" s="948"/>
      <c r="H93" s="948"/>
      <c r="I93" s="948"/>
      <c r="J93" s="982" t="s">
        <v>4042</v>
      </c>
      <c r="K93" s="876"/>
    </row>
    <row r="94" spans="1:11">
      <c r="A94" s="938">
        <f t="shared" si="0"/>
        <v>3</v>
      </c>
      <c r="B94" s="938" t="s">
        <v>2992</v>
      </c>
      <c r="C94" s="948"/>
      <c r="D94" s="948"/>
      <c r="E94" s="948"/>
      <c r="F94" s="948">
        <v>1</v>
      </c>
      <c r="G94" s="948"/>
      <c r="H94" s="948"/>
      <c r="I94" s="948"/>
      <c r="J94" s="982" t="s">
        <v>4042</v>
      </c>
      <c r="K94" s="876"/>
    </row>
    <row r="95" spans="1:11">
      <c r="A95" s="938">
        <f t="shared" si="0"/>
        <v>4</v>
      </c>
      <c r="B95" s="938" t="s">
        <v>2995</v>
      </c>
      <c r="C95" s="948"/>
      <c r="D95" s="948"/>
      <c r="E95" s="948"/>
      <c r="F95" s="948">
        <v>1</v>
      </c>
      <c r="G95" s="948"/>
      <c r="H95" s="948"/>
      <c r="I95" s="948"/>
      <c r="J95" s="982" t="s">
        <v>4042</v>
      </c>
      <c r="K95" s="876"/>
    </row>
    <row r="96" spans="1:11">
      <c r="A96" s="938">
        <f t="shared" ref="A96:A157" si="1">A95+1</f>
        <v>5</v>
      </c>
      <c r="B96" s="938" t="s">
        <v>2996</v>
      </c>
      <c r="C96" s="948"/>
      <c r="D96" s="948"/>
      <c r="E96" s="948"/>
      <c r="F96" s="948">
        <v>1</v>
      </c>
      <c r="G96" s="948"/>
      <c r="H96" s="948"/>
      <c r="I96" s="948"/>
      <c r="J96" s="982" t="s">
        <v>4042</v>
      </c>
      <c r="K96" s="876"/>
    </row>
    <row r="97" spans="1:11">
      <c r="A97" s="938">
        <f t="shared" si="1"/>
        <v>6</v>
      </c>
      <c r="B97" s="938" t="s">
        <v>2998</v>
      </c>
      <c r="C97" s="948"/>
      <c r="D97" s="948"/>
      <c r="E97" s="948"/>
      <c r="F97" s="948">
        <v>1</v>
      </c>
      <c r="G97" s="948"/>
      <c r="H97" s="948"/>
      <c r="I97" s="948"/>
      <c r="J97" s="982" t="s">
        <v>4042</v>
      </c>
      <c r="K97" s="876"/>
    </row>
    <row r="98" spans="1:11">
      <c r="A98" s="938">
        <f t="shared" si="1"/>
        <v>7</v>
      </c>
      <c r="B98" s="938" t="s">
        <v>2999</v>
      </c>
      <c r="C98" s="948"/>
      <c r="D98" s="948"/>
      <c r="E98" s="948"/>
      <c r="F98" s="948">
        <v>1</v>
      </c>
      <c r="G98" s="948"/>
      <c r="H98" s="948"/>
      <c r="I98" s="948"/>
      <c r="J98" s="982" t="s">
        <v>4042</v>
      </c>
      <c r="K98" s="876"/>
    </row>
    <row r="99" spans="1:11">
      <c r="A99" s="944" t="s">
        <v>4124</v>
      </c>
      <c r="B99" s="943" t="s">
        <v>4125</v>
      </c>
      <c r="C99" s="948"/>
      <c r="D99" s="948"/>
      <c r="E99" s="948"/>
      <c r="F99" s="948"/>
      <c r="G99" s="948"/>
      <c r="H99" s="948"/>
      <c r="I99" s="948"/>
      <c r="J99" s="875"/>
      <c r="K99" s="876"/>
    </row>
    <row r="100" spans="1:11">
      <c r="A100" s="938" t="s">
        <v>4108</v>
      </c>
      <c r="B100" s="938" t="s">
        <v>3006</v>
      </c>
      <c r="C100" s="948"/>
      <c r="D100" s="948"/>
      <c r="E100" s="948">
        <v>1</v>
      </c>
      <c r="F100" s="948"/>
      <c r="G100" s="948"/>
      <c r="H100" s="948"/>
      <c r="I100" s="948"/>
      <c r="J100" s="980" t="s">
        <v>4041</v>
      </c>
      <c r="K100" s="876"/>
    </row>
    <row r="101" spans="1:11">
      <c r="A101" s="944" t="s">
        <v>4127</v>
      </c>
      <c r="B101" s="943" t="s">
        <v>4126</v>
      </c>
      <c r="C101" s="948"/>
      <c r="D101" s="948"/>
      <c r="E101" s="948"/>
      <c r="F101" s="948"/>
      <c r="G101" s="948"/>
      <c r="H101" s="948"/>
      <c r="I101" s="948"/>
      <c r="J101" s="875"/>
      <c r="K101" s="876"/>
    </row>
    <row r="102" spans="1:11">
      <c r="A102" s="938" t="s">
        <v>4108</v>
      </c>
      <c r="B102" s="938" t="s">
        <v>4128</v>
      </c>
      <c r="C102" s="948"/>
      <c r="D102" s="948"/>
      <c r="E102" s="948">
        <v>1</v>
      </c>
      <c r="F102" s="948"/>
      <c r="G102" s="948"/>
      <c r="H102" s="948"/>
      <c r="I102" s="948"/>
      <c r="J102" s="980" t="s">
        <v>4041</v>
      </c>
      <c r="K102" s="876"/>
    </row>
    <row r="103" spans="1:11">
      <c r="A103" s="938">
        <f t="shared" si="1"/>
        <v>2</v>
      </c>
      <c r="B103" s="938" t="s">
        <v>3737</v>
      </c>
      <c r="C103" s="948"/>
      <c r="D103" s="948"/>
      <c r="E103" s="948">
        <v>1</v>
      </c>
      <c r="F103" s="948"/>
      <c r="G103" s="948"/>
      <c r="H103" s="948"/>
      <c r="I103" s="948"/>
      <c r="J103" s="980" t="s">
        <v>4041</v>
      </c>
      <c r="K103" s="876"/>
    </row>
    <row r="104" spans="1:11">
      <c r="A104" s="938">
        <f t="shared" si="1"/>
        <v>3</v>
      </c>
      <c r="B104" s="938" t="s">
        <v>3743</v>
      </c>
      <c r="C104" s="948"/>
      <c r="D104" s="948"/>
      <c r="E104" s="948">
        <v>1</v>
      </c>
      <c r="F104" s="948"/>
      <c r="G104" s="948"/>
      <c r="H104" s="948"/>
      <c r="I104" s="948"/>
      <c r="J104" s="980" t="s">
        <v>4041</v>
      </c>
      <c r="K104" s="876"/>
    </row>
    <row r="105" spans="1:11">
      <c r="A105" s="938">
        <f t="shared" si="1"/>
        <v>4</v>
      </c>
      <c r="B105" s="938" t="s">
        <v>3755</v>
      </c>
      <c r="C105" s="948"/>
      <c r="D105" s="948"/>
      <c r="E105" s="948">
        <v>1</v>
      </c>
      <c r="F105" s="948"/>
      <c r="G105" s="948"/>
      <c r="H105" s="948"/>
      <c r="I105" s="948"/>
      <c r="J105" s="980" t="s">
        <v>4041</v>
      </c>
      <c r="K105" s="876"/>
    </row>
    <row r="106" spans="1:11">
      <c r="A106" s="938">
        <f t="shared" si="1"/>
        <v>5</v>
      </c>
      <c r="B106" s="938" t="s">
        <v>3795</v>
      </c>
      <c r="C106" s="948"/>
      <c r="D106" s="948"/>
      <c r="E106" s="948">
        <v>1</v>
      </c>
      <c r="F106" s="948"/>
      <c r="G106" s="948"/>
      <c r="H106" s="948"/>
      <c r="I106" s="948"/>
      <c r="J106" s="980" t="s">
        <v>4041</v>
      </c>
      <c r="K106" s="876"/>
    </row>
    <row r="107" spans="1:11">
      <c r="A107" s="938">
        <f t="shared" si="1"/>
        <v>6</v>
      </c>
      <c r="B107" s="938" t="s">
        <v>3796</v>
      </c>
      <c r="C107" s="948"/>
      <c r="D107" s="948"/>
      <c r="E107" s="948">
        <v>1</v>
      </c>
      <c r="F107" s="948"/>
      <c r="G107" s="948"/>
      <c r="H107" s="948"/>
      <c r="I107" s="948"/>
      <c r="J107" s="980" t="s">
        <v>4041</v>
      </c>
      <c r="K107" s="876"/>
    </row>
    <row r="108" spans="1:11">
      <c r="A108" s="938">
        <f t="shared" si="1"/>
        <v>7</v>
      </c>
      <c r="B108" s="938" t="s">
        <v>3799</v>
      </c>
      <c r="C108" s="948"/>
      <c r="D108" s="948"/>
      <c r="E108" s="948">
        <v>1</v>
      </c>
      <c r="F108" s="948"/>
      <c r="G108" s="948"/>
      <c r="H108" s="948"/>
      <c r="I108" s="948"/>
      <c r="J108" s="980" t="s">
        <v>4041</v>
      </c>
      <c r="K108" s="876"/>
    </row>
    <row r="109" spans="1:11">
      <c r="A109" s="938">
        <f t="shared" si="1"/>
        <v>8</v>
      </c>
      <c r="B109" s="938" t="s">
        <v>3800</v>
      </c>
      <c r="C109" s="948"/>
      <c r="D109" s="948"/>
      <c r="E109" s="948">
        <v>1</v>
      </c>
      <c r="F109" s="948"/>
      <c r="G109" s="948"/>
      <c r="H109" s="948"/>
      <c r="I109" s="948"/>
      <c r="J109" s="980" t="s">
        <v>4041</v>
      </c>
      <c r="K109" s="876"/>
    </row>
    <row r="110" spans="1:11">
      <c r="A110" s="938">
        <f t="shared" si="1"/>
        <v>9</v>
      </c>
      <c r="B110" s="938" t="s">
        <v>3803</v>
      </c>
      <c r="C110" s="948"/>
      <c r="D110" s="948"/>
      <c r="E110" s="948">
        <v>1</v>
      </c>
      <c r="F110" s="948"/>
      <c r="G110" s="948"/>
      <c r="H110" s="948"/>
      <c r="I110" s="948"/>
      <c r="J110" s="980" t="s">
        <v>4041</v>
      </c>
      <c r="K110" s="876"/>
    </row>
    <row r="111" spans="1:11">
      <c r="A111" s="944" t="s">
        <v>4129</v>
      </c>
      <c r="B111" s="943" t="s">
        <v>3659</v>
      </c>
      <c r="C111" s="948"/>
      <c r="D111" s="948"/>
      <c r="E111" s="948"/>
      <c r="F111" s="948"/>
      <c r="G111" s="948"/>
      <c r="H111" s="948"/>
      <c r="I111" s="948"/>
      <c r="J111" s="875"/>
      <c r="K111" s="876"/>
    </row>
    <row r="112" spans="1:11">
      <c r="A112" s="938" t="s">
        <v>4108</v>
      </c>
      <c r="B112" s="938" t="s">
        <v>3670</v>
      </c>
      <c r="C112" s="948"/>
      <c r="D112" s="948"/>
      <c r="E112" s="948">
        <v>1</v>
      </c>
      <c r="F112" s="948"/>
      <c r="G112" s="948"/>
      <c r="H112" s="948"/>
      <c r="I112" s="948"/>
      <c r="J112" s="980" t="s">
        <v>4041</v>
      </c>
      <c r="K112" s="876"/>
    </row>
    <row r="113" spans="1:11">
      <c r="A113" s="945">
        <f t="shared" si="1"/>
        <v>2</v>
      </c>
      <c r="B113" s="945" t="s">
        <v>4072</v>
      </c>
      <c r="C113" s="970"/>
      <c r="D113" s="970"/>
      <c r="E113" s="970">
        <v>1</v>
      </c>
      <c r="F113" s="970"/>
      <c r="G113" s="970"/>
      <c r="H113" s="970"/>
      <c r="I113" s="970"/>
      <c r="J113" s="980" t="s">
        <v>4041</v>
      </c>
      <c r="K113" s="947"/>
    </row>
    <row r="114" spans="1:11">
      <c r="A114" s="966" t="s">
        <v>4130</v>
      </c>
      <c r="B114" s="967"/>
      <c r="C114" s="974">
        <f>SUM(C2:C113)</f>
        <v>6</v>
      </c>
      <c r="D114" s="974">
        <f t="shared" ref="D114:I114" si="2">SUM(D2:D113)</f>
        <v>1</v>
      </c>
      <c r="E114" s="974">
        <f>SUM(E2:E113)</f>
        <v>71</v>
      </c>
      <c r="F114" s="974">
        <f t="shared" si="2"/>
        <v>15</v>
      </c>
      <c r="G114" s="974">
        <f t="shared" si="2"/>
        <v>4</v>
      </c>
      <c r="H114" s="974">
        <f t="shared" si="2"/>
        <v>0</v>
      </c>
      <c r="I114" s="974">
        <f t="shared" si="2"/>
        <v>0</v>
      </c>
      <c r="J114" s="975"/>
      <c r="K114" s="976"/>
    </row>
    <row r="115" spans="1:11">
      <c r="A115" s="937" t="s">
        <v>1764</v>
      </c>
      <c r="B115" s="942" t="s">
        <v>4058</v>
      </c>
      <c r="C115" s="971"/>
      <c r="D115" s="972"/>
      <c r="E115" s="972"/>
      <c r="F115" s="972"/>
      <c r="G115" s="972"/>
      <c r="H115" s="972"/>
      <c r="I115" s="972"/>
      <c r="J115" s="972"/>
      <c r="K115" s="973"/>
    </row>
    <row r="116" spans="1:11">
      <c r="A116" s="944" t="s">
        <v>1631</v>
      </c>
      <c r="B116" s="943" t="s">
        <v>3603</v>
      </c>
      <c r="C116" s="938"/>
      <c r="D116" s="875"/>
      <c r="E116" s="875"/>
      <c r="F116" s="875"/>
      <c r="G116" s="875"/>
      <c r="H116" s="875"/>
      <c r="I116" s="875"/>
      <c r="J116" s="875"/>
      <c r="K116" s="876"/>
    </row>
    <row r="117" spans="1:11">
      <c r="A117" s="938" t="s">
        <v>4108</v>
      </c>
      <c r="B117" s="938" t="s">
        <v>4131</v>
      </c>
      <c r="C117" s="938"/>
      <c r="D117" s="875"/>
      <c r="E117" s="875"/>
      <c r="F117" s="875"/>
      <c r="G117" s="875"/>
      <c r="H117" s="875">
        <v>1</v>
      </c>
      <c r="I117" s="875"/>
      <c r="J117" s="977" t="s">
        <v>4031</v>
      </c>
      <c r="K117" s="876"/>
    </row>
    <row r="118" spans="1:11">
      <c r="A118" s="938">
        <f t="shared" si="1"/>
        <v>2</v>
      </c>
      <c r="B118" s="938" t="s">
        <v>4132</v>
      </c>
      <c r="C118" s="945"/>
      <c r="D118" s="946"/>
      <c r="E118" s="946"/>
      <c r="F118" s="946"/>
      <c r="G118" s="946"/>
      <c r="H118" s="946">
        <v>1</v>
      </c>
      <c r="I118" s="946"/>
      <c r="J118" s="977" t="s">
        <v>4031</v>
      </c>
      <c r="K118" s="947"/>
    </row>
    <row r="119" spans="1:11">
      <c r="A119" s="938">
        <f t="shared" si="1"/>
        <v>3</v>
      </c>
      <c r="B119" s="938" t="s">
        <v>4133</v>
      </c>
      <c r="C119" s="945"/>
      <c r="D119" s="946"/>
      <c r="E119" s="946"/>
      <c r="F119" s="946"/>
      <c r="G119" s="946"/>
      <c r="H119" s="946">
        <v>1</v>
      </c>
      <c r="I119" s="946"/>
      <c r="J119" s="977" t="s">
        <v>4031</v>
      </c>
      <c r="K119" s="947"/>
    </row>
    <row r="120" spans="1:11">
      <c r="A120" s="938">
        <f t="shared" si="1"/>
        <v>4</v>
      </c>
      <c r="B120" s="945" t="s">
        <v>4134</v>
      </c>
      <c r="C120" s="945"/>
      <c r="D120" s="946"/>
      <c r="E120" s="946"/>
      <c r="F120" s="946"/>
      <c r="G120" s="946"/>
      <c r="H120" s="946">
        <v>1</v>
      </c>
      <c r="I120" s="946"/>
      <c r="J120" s="977" t="s">
        <v>4031</v>
      </c>
      <c r="K120" s="947"/>
    </row>
    <row r="121" spans="1:11">
      <c r="A121" s="944" t="s">
        <v>1663</v>
      </c>
      <c r="B121" s="962" t="s">
        <v>3643</v>
      </c>
      <c r="C121" s="945"/>
      <c r="D121" s="946"/>
      <c r="E121" s="946"/>
      <c r="F121" s="946"/>
      <c r="G121" s="946"/>
      <c r="H121" s="946"/>
      <c r="I121" s="946"/>
      <c r="J121" s="946"/>
      <c r="K121" s="947"/>
    </row>
    <row r="122" spans="1:11">
      <c r="A122" s="938" t="s">
        <v>4108</v>
      </c>
      <c r="B122" s="945" t="s">
        <v>4135</v>
      </c>
      <c r="C122" s="945"/>
      <c r="D122" s="946"/>
      <c r="E122" s="946"/>
      <c r="F122" s="946"/>
      <c r="G122" s="946"/>
      <c r="H122" s="946"/>
      <c r="I122" s="946">
        <v>1</v>
      </c>
      <c r="J122" s="978" t="s">
        <v>4032</v>
      </c>
      <c r="K122" s="947"/>
    </row>
    <row r="123" spans="1:11">
      <c r="A123" s="938">
        <f t="shared" si="1"/>
        <v>2</v>
      </c>
      <c r="B123" s="945" t="s">
        <v>4136</v>
      </c>
      <c r="C123" s="945"/>
      <c r="D123" s="946"/>
      <c r="E123" s="946"/>
      <c r="F123" s="946"/>
      <c r="G123" s="946"/>
      <c r="H123" s="946"/>
      <c r="I123" s="946">
        <v>1</v>
      </c>
      <c r="J123" s="978" t="s">
        <v>4032</v>
      </c>
      <c r="K123" s="947"/>
    </row>
    <row r="124" spans="1:11">
      <c r="A124" s="944" t="s">
        <v>1673</v>
      </c>
      <c r="B124" s="962" t="s">
        <v>3659</v>
      </c>
      <c r="C124" s="945"/>
      <c r="D124" s="946"/>
      <c r="E124" s="946"/>
      <c r="F124" s="946"/>
      <c r="G124" s="946"/>
      <c r="H124" s="946"/>
      <c r="I124" s="946"/>
      <c r="J124" s="946"/>
      <c r="K124" s="947"/>
    </row>
    <row r="125" spans="1:11">
      <c r="A125" s="938" t="s">
        <v>4108</v>
      </c>
      <c r="B125" s="945" t="s">
        <v>4073</v>
      </c>
      <c r="C125" s="945"/>
      <c r="D125" s="946"/>
      <c r="E125" s="946"/>
      <c r="F125" s="946"/>
      <c r="G125" s="946"/>
      <c r="H125" s="946">
        <v>1</v>
      </c>
      <c r="I125" s="946"/>
      <c r="J125" s="977" t="s">
        <v>4031</v>
      </c>
      <c r="K125" s="947"/>
    </row>
    <row r="126" spans="1:11">
      <c r="A126" s="938">
        <f t="shared" si="1"/>
        <v>2</v>
      </c>
      <c r="B126" s="945" t="s">
        <v>4137</v>
      </c>
      <c r="C126" s="945"/>
      <c r="D126" s="946"/>
      <c r="E126" s="946"/>
      <c r="F126" s="946"/>
      <c r="G126" s="946"/>
      <c r="H126" s="946">
        <v>1</v>
      </c>
      <c r="I126" s="946"/>
      <c r="J126" s="977" t="s">
        <v>4031</v>
      </c>
      <c r="K126" s="947"/>
    </row>
    <row r="127" spans="1:11">
      <c r="A127" s="938">
        <f t="shared" si="1"/>
        <v>3</v>
      </c>
      <c r="B127" s="945" t="s">
        <v>4138</v>
      </c>
      <c r="C127" s="945"/>
      <c r="D127" s="946"/>
      <c r="E127" s="946"/>
      <c r="F127" s="946"/>
      <c r="G127" s="946"/>
      <c r="H127" s="946">
        <v>1</v>
      </c>
      <c r="I127" s="946"/>
      <c r="J127" s="977" t="s">
        <v>4031</v>
      </c>
      <c r="K127" s="947"/>
    </row>
    <row r="128" spans="1:11">
      <c r="A128" s="938">
        <f t="shared" si="1"/>
        <v>4</v>
      </c>
      <c r="B128" s="945" t="s">
        <v>4076</v>
      </c>
      <c r="C128" s="945"/>
      <c r="D128" s="946"/>
      <c r="E128" s="946"/>
      <c r="F128" s="946"/>
      <c r="G128" s="946"/>
      <c r="H128" s="946">
        <v>1</v>
      </c>
      <c r="I128" s="946"/>
      <c r="J128" s="977" t="s">
        <v>4031</v>
      </c>
      <c r="K128" s="947"/>
    </row>
    <row r="129" spans="1:11">
      <c r="A129" s="938">
        <f t="shared" si="1"/>
        <v>5</v>
      </c>
      <c r="B129" s="945" t="s">
        <v>4139</v>
      </c>
      <c r="C129" s="945"/>
      <c r="D129" s="946"/>
      <c r="E129" s="946"/>
      <c r="F129" s="946"/>
      <c r="G129" s="946"/>
      <c r="H129" s="946">
        <v>1</v>
      </c>
      <c r="I129" s="946"/>
      <c r="J129" s="977" t="s">
        <v>4031</v>
      </c>
      <c r="K129" s="947"/>
    </row>
    <row r="130" spans="1:11">
      <c r="A130" s="938">
        <f t="shared" si="1"/>
        <v>6</v>
      </c>
      <c r="B130" s="945" t="s">
        <v>4140</v>
      </c>
      <c r="C130" s="945"/>
      <c r="D130" s="946"/>
      <c r="E130" s="946"/>
      <c r="F130" s="946"/>
      <c r="G130" s="946"/>
      <c r="H130" s="946">
        <v>1</v>
      </c>
      <c r="I130" s="946"/>
      <c r="J130" s="977" t="s">
        <v>4031</v>
      </c>
      <c r="K130" s="947"/>
    </row>
    <row r="131" spans="1:11">
      <c r="A131" s="938">
        <f t="shared" si="1"/>
        <v>7</v>
      </c>
      <c r="B131" s="945" t="s">
        <v>4141</v>
      </c>
      <c r="C131" s="945"/>
      <c r="D131" s="946"/>
      <c r="E131" s="946"/>
      <c r="F131" s="946"/>
      <c r="G131" s="946"/>
      <c r="H131" s="946">
        <v>1</v>
      </c>
      <c r="I131" s="946"/>
      <c r="J131" s="977" t="s">
        <v>4031</v>
      </c>
      <c r="K131" s="947"/>
    </row>
    <row r="132" spans="1:11">
      <c r="A132" s="938">
        <f t="shared" si="1"/>
        <v>8</v>
      </c>
      <c r="B132" s="945" t="s">
        <v>4075</v>
      </c>
      <c r="C132" s="945"/>
      <c r="D132" s="946"/>
      <c r="E132" s="946"/>
      <c r="F132" s="946"/>
      <c r="G132" s="946"/>
      <c r="H132" s="946">
        <v>1</v>
      </c>
      <c r="I132" s="946"/>
      <c r="J132" s="977" t="s">
        <v>4031</v>
      </c>
      <c r="K132" s="947"/>
    </row>
    <row r="133" spans="1:11">
      <c r="A133" s="938">
        <f t="shared" si="1"/>
        <v>9</v>
      </c>
      <c r="B133" s="945" t="s">
        <v>4061</v>
      </c>
      <c r="C133" s="945"/>
      <c r="D133" s="946"/>
      <c r="E133" s="946"/>
      <c r="F133" s="946"/>
      <c r="G133" s="946"/>
      <c r="H133" s="946">
        <v>1</v>
      </c>
      <c r="I133" s="946"/>
      <c r="J133" s="977" t="s">
        <v>4031</v>
      </c>
      <c r="K133" s="947"/>
    </row>
    <row r="134" spans="1:11">
      <c r="A134" s="938">
        <f t="shared" si="1"/>
        <v>10</v>
      </c>
      <c r="B134" s="945" t="s">
        <v>4062</v>
      </c>
      <c r="C134" s="945"/>
      <c r="D134" s="946"/>
      <c r="E134" s="946"/>
      <c r="F134" s="946"/>
      <c r="G134" s="946"/>
      <c r="H134" s="946">
        <v>1</v>
      </c>
      <c r="I134" s="946"/>
      <c r="J134" s="977" t="s">
        <v>4031</v>
      </c>
      <c r="K134" s="947"/>
    </row>
    <row r="135" spans="1:11">
      <c r="A135" s="938">
        <f t="shared" si="1"/>
        <v>11</v>
      </c>
      <c r="B135" s="945" t="s">
        <v>4063</v>
      </c>
      <c r="C135" s="945"/>
      <c r="D135" s="946"/>
      <c r="E135" s="946"/>
      <c r="F135" s="946"/>
      <c r="G135" s="946"/>
      <c r="H135" s="946">
        <v>1</v>
      </c>
      <c r="I135" s="946"/>
      <c r="J135" s="977" t="s">
        <v>4031</v>
      </c>
      <c r="K135" s="947"/>
    </row>
    <row r="136" spans="1:11">
      <c r="A136" s="938">
        <f t="shared" si="1"/>
        <v>12</v>
      </c>
      <c r="B136" s="945" t="s">
        <v>4064</v>
      </c>
      <c r="C136" s="945"/>
      <c r="D136" s="946"/>
      <c r="E136" s="946"/>
      <c r="F136" s="946"/>
      <c r="G136" s="946"/>
      <c r="H136" s="946">
        <v>1</v>
      </c>
      <c r="I136" s="946"/>
      <c r="J136" s="977" t="s">
        <v>4031</v>
      </c>
      <c r="K136" s="947"/>
    </row>
    <row r="137" spans="1:11">
      <c r="A137" s="938">
        <f t="shared" si="1"/>
        <v>13</v>
      </c>
      <c r="B137" s="945" t="s">
        <v>4065</v>
      </c>
      <c r="C137" s="945"/>
      <c r="D137" s="946"/>
      <c r="E137" s="946"/>
      <c r="F137" s="946"/>
      <c r="G137" s="946"/>
      <c r="H137" s="946">
        <v>1</v>
      </c>
      <c r="I137" s="946"/>
      <c r="J137" s="977" t="s">
        <v>4031</v>
      </c>
      <c r="K137" s="947"/>
    </row>
    <row r="138" spans="1:11">
      <c r="A138" s="938">
        <f t="shared" si="1"/>
        <v>14</v>
      </c>
      <c r="B138" s="945" t="s">
        <v>4066</v>
      </c>
      <c r="C138" s="945"/>
      <c r="D138" s="946"/>
      <c r="E138" s="946"/>
      <c r="F138" s="946"/>
      <c r="G138" s="946"/>
      <c r="H138" s="946">
        <v>1</v>
      </c>
      <c r="I138" s="946"/>
      <c r="J138" s="977" t="s">
        <v>4031</v>
      </c>
      <c r="K138" s="947"/>
    </row>
    <row r="139" spans="1:11">
      <c r="A139" s="938">
        <f t="shared" si="1"/>
        <v>15</v>
      </c>
      <c r="B139" s="945" t="s">
        <v>4067</v>
      </c>
      <c r="C139" s="945"/>
      <c r="D139" s="946"/>
      <c r="E139" s="946"/>
      <c r="F139" s="946"/>
      <c r="G139" s="946"/>
      <c r="H139" s="946">
        <v>1</v>
      </c>
      <c r="I139" s="946"/>
      <c r="J139" s="977" t="s">
        <v>4031</v>
      </c>
      <c r="K139" s="947"/>
    </row>
    <row r="140" spans="1:11">
      <c r="A140" s="938">
        <f t="shared" si="1"/>
        <v>16</v>
      </c>
      <c r="B140" s="945" t="s">
        <v>4068</v>
      </c>
      <c r="C140" s="945"/>
      <c r="D140" s="946"/>
      <c r="E140" s="946"/>
      <c r="F140" s="946"/>
      <c r="G140" s="946"/>
      <c r="H140" s="946">
        <v>1</v>
      </c>
      <c r="I140" s="946"/>
      <c r="J140" s="977" t="s">
        <v>4031</v>
      </c>
      <c r="K140" s="947"/>
    </row>
    <row r="141" spans="1:11">
      <c r="A141" s="938">
        <f t="shared" si="1"/>
        <v>17</v>
      </c>
      <c r="B141" s="945" t="s">
        <v>4069</v>
      </c>
      <c r="C141" s="945"/>
      <c r="D141" s="946"/>
      <c r="E141" s="946"/>
      <c r="F141" s="946"/>
      <c r="G141" s="946"/>
      <c r="H141" s="946">
        <v>1</v>
      </c>
      <c r="I141" s="946"/>
      <c r="J141" s="977" t="s">
        <v>4031</v>
      </c>
      <c r="K141" s="947"/>
    </row>
    <row r="142" spans="1:11">
      <c r="A142" s="938">
        <f t="shared" si="1"/>
        <v>18</v>
      </c>
      <c r="B142" s="945" t="s">
        <v>4070</v>
      </c>
      <c r="C142" s="945"/>
      <c r="D142" s="946"/>
      <c r="E142" s="946"/>
      <c r="F142" s="946"/>
      <c r="G142" s="946"/>
      <c r="H142" s="946">
        <v>1</v>
      </c>
      <c r="I142" s="946"/>
      <c r="J142" s="977" t="s">
        <v>4031</v>
      </c>
      <c r="K142" s="947"/>
    </row>
    <row r="143" spans="1:11">
      <c r="A143" s="938">
        <f t="shared" si="1"/>
        <v>19</v>
      </c>
      <c r="B143" s="945" t="s">
        <v>4077</v>
      </c>
      <c r="C143" s="945"/>
      <c r="D143" s="946"/>
      <c r="E143" s="946"/>
      <c r="F143" s="946"/>
      <c r="G143" s="946"/>
      <c r="H143" s="946">
        <v>1</v>
      </c>
      <c r="I143" s="946"/>
      <c r="J143" s="977" t="s">
        <v>4031</v>
      </c>
      <c r="K143" s="947"/>
    </row>
    <row r="144" spans="1:11">
      <c r="A144" s="938">
        <f t="shared" si="1"/>
        <v>20</v>
      </c>
      <c r="B144" s="945" t="s">
        <v>4142</v>
      </c>
      <c r="C144" s="945"/>
      <c r="D144" s="946"/>
      <c r="E144" s="946"/>
      <c r="F144" s="946"/>
      <c r="G144" s="946"/>
      <c r="H144" s="946">
        <v>1</v>
      </c>
      <c r="I144" s="946"/>
      <c r="J144" s="977" t="s">
        <v>4031</v>
      </c>
      <c r="K144" s="947"/>
    </row>
    <row r="145" spans="1:11">
      <c r="A145" s="938">
        <f t="shared" si="1"/>
        <v>21</v>
      </c>
      <c r="B145" s="945" t="s">
        <v>4078</v>
      </c>
      <c r="C145" s="945"/>
      <c r="D145" s="946"/>
      <c r="E145" s="946"/>
      <c r="F145" s="946"/>
      <c r="G145" s="946"/>
      <c r="H145" s="946">
        <v>1</v>
      </c>
      <c r="I145" s="946"/>
      <c r="J145" s="977" t="s">
        <v>4031</v>
      </c>
      <c r="K145" s="947"/>
    </row>
    <row r="146" spans="1:11">
      <c r="A146" s="938">
        <f t="shared" si="1"/>
        <v>22</v>
      </c>
      <c r="B146" s="945" t="s">
        <v>4079</v>
      </c>
      <c r="C146" s="945"/>
      <c r="D146" s="946"/>
      <c r="E146" s="946"/>
      <c r="F146" s="946"/>
      <c r="G146" s="946"/>
      <c r="H146" s="946">
        <v>1</v>
      </c>
      <c r="I146" s="946"/>
      <c r="J146" s="977" t="s">
        <v>4031</v>
      </c>
      <c r="K146" s="947"/>
    </row>
    <row r="147" spans="1:11">
      <c r="A147" s="938">
        <f t="shared" si="1"/>
        <v>23</v>
      </c>
      <c r="B147" s="945" t="s">
        <v>4080</v>
      </c>
      <c r="C147" s="945"/>
      <c r="D147" s="946"/>
      <c r="E147" s="946"/>
      <c r="F147" s="946"/>
      <c r="G147" s="946"/>
      <c r="H147" s="946">
        <v>1</v>
      </c>
      <c r="I147" s="946"/>
      <c r="J147" s="977" t="s">
        <v>4031</v>
      </c>
      <c r="K147" s="947"/>
    </row>
    <row r="148" spans="1:11">
      <c r="A148" s="938">
        <f t="shared" si="1"/>
        <v>24</v>
      </c>
      <c r="B148" s="945" t="s">
        <v>4081</v>
      </c>
      <c r="C148" s="945"/>
      <c r="D148" s="946"/>
      <c r="E148" s="946"/>
      <c r="F148" s="946"/>
      <c r="G148" s="946"/>
      <c r="H148" s="946">
        <v>1</v>
      </c>
      <c r="I148" s="946"/>
      <c r="J148" s="977" t="s">
        <v>4031</v>
      </c>
      <c r="K148" s="947"/>
    </row>
    <row r="149" spans="1:11">
      <c r="A149" s="938">
        <f t="shared" si="1"/>
        <v>25</v>
      </c>
      <c r="B149" s="945" t="s">
        <v>4082</v>
      </c>
      <c r="C149" s="945"/>
      <c r="D149" s="946"/>
      <c r="E149" s="946"/>
      <c r="F149" s="946"/>
      <c r="G149" s="946"/>
      <c r="H149" s="946">
        <v>1</v>
      </c>
      <c r="I149" s="946"/>
      <c r="J149" s="977" t="s">
        <v>4031</v>
      </c>
      <c r="K149" s="947"/>
    </row>
    <row r="150" spans="1:11">
      <c r="A150" s="944" t="s">
        <v>1717</v>
      </c>
      <c r="B150" s="962" t="s">
        <v>3723</v>
      </c>
      <c r="C150" s="963"/>
      <c r="D150" s="964"/>
      <c r="E150" s="964"/>
      <c r="F150" s="964"/>
      <c r="G150" s="964"/>
      <c r="H150" s="964"/>
      <c r="I150" s="964"/>
      <c r="J150" s="964"/>
      <c r="K150" s="965"/>
    </row>
    <row r="151" spans="1:11">
      <c r="A151" s="938" t="s">
        <v>4108</v>
      </c>
      <c r="B151" s="945" t="s">
        <v>3648</v>
      </c>
      <c r="C151" s="945"/>
      <c r="D151" s="946"/>
      <c r="E151" s="946"/>
      <c r="F151" s="946"/>
      <c r="G151" s="946"/>
      <c r="H151" s="946"/>
      <c r="I151" s="946">
        <v>1</v>
      </c>
      <c r="J151" s="978" t="s">
        <v>4032</v>
      </c>
      <c r="K151" s="947"/>
    </row>
    <row r="152" spans="1:11">
      <c r="A152" s="938">
        <f t="shared" si="1"/>
        <v>2</v>
      </c>
      <c r="B152" s="945" t="s">
        <v>3992</v>
      </c>
      <c r="C152" s="945"/>
      <c r="D152" s="946"/>
      <c r="E152" s="946"/>
      <c r="F152" s="946"/>
      <c r="G152" s="946"/>
      <c r="H152" s="946"/>
      <c r="I152" s="946">
        <v>1</v>
      </c>
      <c r="J152" s="978" t="s">
        <v>4032</v>
      </c>
      <c r="K152" s="947"/>
    </row>
    <row r="153" spans="1:11">
      <c r="A153" s="944" t="s">
        <v>1729</v>
      </c>
      <c r="B153" s="962" t="s">
        <v>3728</v>
      </c>
      <c r="C153" s="945"/>
      <c r="D153" s="946"/>
      <c r="E153" s="946"/>
      <c r="F153" s="946"/>
      <c r="G153" s="946"/>
      <c r="H153" s="946"/>
      <c r="I153" s="946"/>
      <c r="J153" s="946"/>
      <c r="K153" s="947"/>
    </row>
    <row r="154" spans="1:11">
      <c r="A154" s="938" t="s">
        <v>4108</v>
      </c>
      <c r="B154" s="945" t="s">
        <v>4143</v>
      </c>
      <c r="C154" s="945"/>
      <c r="D154" s="946"/>
      <c r="E154" s="946"/>
      <c r="F154" s="946"/>
      <c r="G154" s="946"/>
      <c r="H154" s="946"/>
      <c r="I154" s="946">
        <v>1</v>
      </c>
      <c r="J154" s="978" t="s">
        <v>4032</v>
      </c>
      <c r="K154" s="947"/>
    </row>
    <row r="155" spans="1:11">
      <c r="A155" s="938">
        <f t="shared" si="1"/>
        <v>2</v>
      </c>
      <c r="B155" s="945" t="s">
        <v>4144</v>
      </c>
      <c r="C155" s="945"/>
      <c r="D155" s="946"/>
      <c r="E155" s="946"/>
      <c r="F155" s="946"/>
      <c r="G155" s="946"/>
      <c r="H155" s="946"/>
      <c r="I155" s="946">
        <v>1</v>
      </c>
      <c r="J155" s="978" t="s">
        <v>4032</v>
      </c>
      <c r="K155" s="947"/>
    </row>
    <row r="156" spans="1:11">
      <c r="A156" s="938">
        <f t="shared" si="1"/>
        <v>3</v>
      </c>
      <c r="B156" s="945" t="s">
        <v>4145</v>
      </c>
      <c r="C156" s="945"/>
      <c r="D156" s="946"/>
      <c r="E156" s="946"/>
      <c r="F156" s="946"/>
      <c r="G156" s="946"/>
      <c r="H156" s="946"/>
      <c r="I156" s="946">
        <v>1</v>
      </c>
      <c r="J156" s="978" t="s">
        <v>4032</v>
      </c>
      <c r="K156" s="947"/>
    </row>
    <row r="157" spans="1:11">
      <c r="A157" s="938">
        <f t="shared" si="1"/>
        <v>4</v>
      </c>
      <c r="B157" s="945" t="s">
        <v>4146</v>
      </c>
      <c r="C157" s="945"/>
      <c r="D157" s="946"/>
      <c r="E157" s="946"/>
      <c r="F157" s="946"/>
      <c r="G157" s="946"/>
      <c r="H157" s="946"/>
      <c r="I157" s="946">
        <v>1</v>
      </c>
      <c r="J157" s="978" t="s">
        <v>4032</v>
      </c>
      <c r="K157" s="947"/>
    </row>
    <row r="158" spans="1:11">
      <c r="A158" s="944" t="s">
        <v>1732</v>
      </c>
      <c r="B158" s="962" t="s">
        <v>3729</v>
      </c>
      <c r="C158" s="945"/>
      <c r="D158" s="946"/>
      <c r="E158" s="946"/>
      <c r="F158" s="946"/>
      <c r="G158" s="946"/>
      <c r="H158" s="946"/>
      <c r="I158" s="946"/>
      <c r="J158" s="946"/>
      <c r="K158" s="947"/>
    </row>
    <row r="159" spans="1:11">
      <c r="A159" s="938" t="s">
        <v>4108</v>
      </c>
      <c r="B159" s="945" t="s">
        <v>4077</v>
      </c>
      <c r="C159" s="945"/>
      <c r="D159" s="946"/>
      <c r="E159" s="946"/>
      <c r="F159" s="946"/>
      <c r="G159" s="946"/>
      <c r="H159" s="946"/>
      <c r="I159" s="946">
        <v>1</v>
      </c>
      <c r="J159" s="978" t="s">
        <v>4032</v>
      </c>
      <c r="K159" s="947"/>
    </row>
    <row r="160" spans="1:11">
      <c r="A160" s="938">
        <f t="shared" ref="A160:A161" si="3">A159+1</f>
        <v>2</v>
      </c>
      <c r="B160" s="945" t="s">
        <v>4147</v>
      </c>
      <c r="C160" s="945"/>
      <c r="D160" s="946"/>
      <c r="E160" s="946"/>
      <c r="F160" s="946"/>
      <c r="G160" s="946"/>
      <c r="H160" s="946"/>
      <c r="I160" s="946">
        <v>1</v>
      </c>
      <c r="J160" s="978" t="s">
        <v>4032</v>
      </c>
      <c r="K160" s="947"/>
    </row>
    <row r="161" spans="1:11">
      <c r="A161" s="938">
        <f t="shared" si="3"/>
        <v>3</v>
      </c>
      <c r="B161" s="945" t="s">
        <v>4148</v>
      </c>
      <c r="C161" s="945"/>
      <c r="D161" s="946"/>
      <c r="E161" s="946"/>
      <c r="F161" s="946"/>
      <c r="G161" s="946"/>
      <c r="H161" s="946"/>
      <c r="I161" s="946">
        <v>1</v>
      </c>
      <c r="J161" s="978" t="s">
        <v>4032</v>
      </c>
      <c r="K161" s="947"/>
    </row>
    <row r="162" spans="1:11">
      <c r="A162" s="944" t="s">
        <v>1771</v>
      </c>
      <c r="B162" s="962" t="s">
        <v>3730</v>
      </c>
      <c r="C162" s="945"/>
      <c r="D162" s="946"/>
      <c r="E162" s="946"/>
      <c r="F162" s="946"/>
      <c r="G162" s="946"/>
      <c r="H162" s="946"/>
      <c r="I162" s="946"/>
      <c r="J162" s="946"/>
      <c r="K162" s="947"/>
    </row>
    <row r="163" spans="1:11">
      <c r="A163" s="938" t="s">
        <v>4108</v>
      </c>
      <c r="B163" s="945" t="s">
        <v>4149</v>
      </c>
      <c r="C163" s="945"/>
      <c r="D163" s="946"/>
      <c r="E163" s="946"/>
      <c r="F163" s="946"/>
      <c r="G163" s="946"/>
      <c r="H163" s="946">
        <v>1</v>
      </c>
      <c r="I163" s="946"/>
      <c r="J163" s="977" t="s">
        <v>4031</v>
      </c>
      <c r="K163" s="947"/>
    </row>
    <row r="164" spans="1:11">
      <c r="A164" s="938">
        <f t="shared" ref="A164:A196" si="4">A163+1</f>
        <v>2</v>
      </c>
      <c r="B164" s="945" t="s">
        <v>4150</v>
      </c>
      <c r="C164" s="945"/>
      <c r="D164" s="946"/>
      <c r="E164" s="946"/>
      <c r="F164" s="946"/>
      <c r="G164" s="946"/>
      <c r="H164" s="946">
        <v>1</v>
      </c>
      <c r="I164" s="946"/>
      <c r="J164" s="977" t="s">
        <v>4031</v>
      </c>
      <c r="K164" s="947"/>
    </row>
    <row r="165" spans="1:11">
      <c r="A165" s="938">
        <f t="shared" si="4"/>
        <v>3</v>
      </c>
      <c r="B165" s="945" t="s">
        <v>4151</v>
      </c>
      <c r="C165" s="945"/>
      <c r="D165" s="946"/>
      <c r="E165" s="946"/>
      <c r="F165" s="946"/>
      <c r="G165" s="946"/>
      <c r="H165" s="946">
        <v>1</v>
      </c>
      <c r="I165" s="946"/>
      <c r="J165" s="977" t="s">
        <v>4031</v>
      </c>
      <c r="K165" s="947"/>
    </row>
    <row r="166" spans="1:11">
      <c r="A166" s="938">
        <f t="shared" si="4"/>
        <v>4</v>
      </c>
      <c r="B166" s="945" t="s">
        <v>4152</v>
      </c>
      <c r="C166" s="945"/>
      <c r="D166" s="946"/>
      <c r="E166" s="946"/>
      <c r="F166" s="946"/>
      <c r="G166" s="946"/>
      <c r="H166" s="946">
        <v>1</v>
      </c>
      <c r="I166" s="946"/>
      <c r="J166" s="977" t="s">
        <v>4031</v>
      </c>
      <c r="K166" s="947"/>
    </row>
    <row r="167" spans="1:11">
      <c r="A167" s="938">
        <f t="shared" si="4"/>
        <v>5</v>
      </c>
      <c r="B167" s="945" t="s">
        <v>4153</v>
      </c>
      <c r="C167" s="945"/>
      <c r="D167" s="946"/>
      <c r="E167" s="946"/>
      <c r="F167" s="946"/>
      <c r="G167" s="946"/>
      <c r="H167" s="946">
        <v>1</v>
      </c>
      <c r="I167" s="946"/>
      <c r="J167" s="977" t="s">
        <v>4031</v>
      </c>
      <c r="K167" s="947"/>
    </row>
    <row r="168" spans="1:11">
      <c r="A168" s="938">
        <f t="shared" si="4"/>
        <v>6</v>
      </c>
      <c r="B168" s="945" t="s">
        <v>4154</v>
      </c>
      <c r="C168" s="945"/>
      <c r="D168" s="946"/>
      <c r="E168" s="946"/>
      <c r="F168" s="946"/>
      <c r="G168" s="946"/>
      <c r="H168" s="946">
        <v>1</v>
      </c>
      <c r="I168" s="946"/>
      <c r="J168" s="977" t="s">
        <v>4031</v>
      </c>
      <c r="K168" s="947"/>
    </row>
    <row r="169" spans="1:11">
      <c r="A169" s="938">
        <f t="shared" si="4"/>
        <v>7</v>
      </c>
      <c r="B169" s="945" t="s">
        <v>4155</v>
      </c>
      <c r="C169" s="945"/>
      <c r="D169" s="946"/>
      <c r="E169" s="946"/>
      <c r="F169" s="946"/>
      <c r="G169" s="946"/>
      <c r="H169" s="946">
        <v>1</v>
      </c>
      <c r="I169" s="946"/>
      <c r="J169" s="977" t="s">
        <v>4031</v>
      </c>
      <c r="K169" s="947"/>
    </row>
    <row r="170" spans="1:11">
      <c r="A170" s="938">
        <f t="shared" si="4"/>
        <v>8</v>
      </c>
      <c r="B170" s="945" t="s">
        <v>4156</v>
      </c>
      <c r="C170" s="945"/>
      <c r="D170" s="946"/>
      <c r="E170" s="946"/>
      <c r="F170" s="946"/>
      <c r="G170" s="946"/>
      <c r="H170" s="946">
        <v>1</v>
      </c>
      <c r="I170" s="946"/>
      <c r="J170" s="977" t="s">
        <v>4031</v>
      </c>
      <c r="K170" s="947"/>
    </row>
    <row r="171" spans="1:11">
      <c r="A171" s="938">
        <f t="shared" si="4"/>
        <v>9</v>
      </c>
      <c r="B171" s="945" t="s">
        <v>4157</v>
      </c>
      <c r="C171" s="945"/>
      <c r="D171" s="946"/>
      <c r="E171" s="946"/>
      <c r="F171" s="946"/>
      <c r="G171" s="946"/>
      <c r="H171" s="946">
        <v>1</v>
      </c>
      <c r="I171" s="946"/>
      <c r="J171" s="977" t="s">
        <v>4031</v>
      </c>
      <c r="K171" s="947"/>
    </row>
    <row r="172" spans="1:11">
      <c r="A172" s="938">
        <f t="shared" si="4"/>
        <v>10</v>
      </c>
      <c r="B172" s="945" t="s">
        <v>4158</v>
      </c>
      <c r="C172" s="945"/>
      <c r="D172" s="946"/>
      <c r="E172" s="946"/>
      <c r="F172" s="946"/>
      <c r="G172" s="946"/>
      <c r="H172" s="946">
        <v>1</v>
      </c>
      <c r="I172" s="946"/>
      <c r="J172" s="977" t="s">
        <v>4031</v>
      </c>
      <c r="K172" s="947"/>
    </row>
    <row r="173" spans="1:11">
      <c r="A173" s="938">
        <f t="shared" si="4"/>
        <v>11</v>
      </c>
      <c r="B173" s="945" t="s">
        <v>4159</v>
      </c>
      <c r="C173" s="945"/>
      <c r="D173" s="946"/>
      <c r="E173" s="946"/>
      <c r="F173" s="946"/>
      <c r="G173" s="946"/>
      <c r="H173" s="946">
        <v>1</v>
      </c>
      <c r="I173" s="946"/>
      <c r="J173" s="977" t="s">
        <v>4031</v>
      </c>
      <c r="K173" s="947"/>
    </row>
    <row r="174" spans="1:11">
      <c r="A174" s="938">
        <f t="shared" si="4"/>
        <v>12</v>
      </c>
      <c r="B174" s="945" t="s">
        <v>4160</v>
      </c>
      <c r="C174" s="945"/>
      <c r="D174" s="946"/>
      <c r="E174" s="946"/>
      <c r="F174" s="946"/>
      <c r="G174" s="946"/>
      <c r="H174" s="946">
        <v>1</v>
      </c>
      <c r="I174" s="946"/>
      <c r="J174" s="977" t="s">
        <v>4031</v>
      </c>
      <c r="K174" s="947"/>
    </row>
    <row r="175" spans="1:11">
      <c r="A175" s="938">
        <f t="shared" si="4"/>
        <v>13</v>
      </c>
      <c r="B175" s="945" t="s">
        <v>4161</v>
      </c>
      <c r="C175" s="945"/>
      <c r="D175" s="946"/>
      <c r="E175" s="946"/>
      <c r="F175" s="946"/>
      <c r="G175" s="946"/>
      <c r="H175" s="946">
        <v>1</v>
      </c>
      <c r="I175" s="946"/>
      <c r="J175" s="977" t="s">
        <v>4031</v>
      </c>
      <c r="K175" s="947"/>
    </row>
    <row r="176" spans="1:11">
      <c r="A176" s="938">
        <f t="shared" si="4"/>
        <v>14</v>
      </c>
      <c r="B176" s="945" t="s">
        <v>4162</v>
      </c>
      <c r="C176" s="945"/>
      <c r="D176" s="946"/>
      <c r="E176" s="946"/>
      <c r="F176" s="946"/>
      <c r="G176" s="946"/>
      <c r="H176" s="946">
        <v>1</v>
      </c>
      <c r="I176" s="946"/>
      <c r="J176" s="977" t="s">
        <v>4031</v>
      </c>
      <c r="K176" s="947"/>
    </row>
    <row r="177" spans="1:11">
      <c r="A177" s="944" t="s">
        <v>4116</v>
      </c>
      <c r="B177" s="962" t="s">
        <v>3836</v>
      </c>
      <c r="C177" s="945"/>
      <c r="D177" s="946"/>
      <c r="E177" s="946"/>
      <c r="F177" s="946"/>
      <c r="G177" s="946"/>
      <c r="H177" s="946"/>
      <c r="I177" s="946"/>
      <c r="J177" s="946"/>
      <c r="K177" s="947"/>
    </row>
    <row r="178" spans="1:11">
      <c r="A178" s="938" t="s">
        <v>4108</v>
      </c>
      <c r="B178" s="945" t="s">
        <v>3839</v>
      </c>
      <c r="C178" s="945"/>
      <c r="D178" s="946"/>
      <c r="E178" s="946"/>
      <c r="F178" s="946"/>
      <c r="G178" s="946"/>
      <c r="H178" s="946"/>
      <c r="I178" s="946">
        <v>1</v>
      </c>
      <c r="J178" s="978" t="s">
        <v>4032</v>
      </c>
      <c r="K178" s="947"/>
    </row>
    <row r="179" spans="1:11">
      <c r="A179" s="944" t="s">
        <v>4118</v>
      </c>
      <c r="B179" s="962" t="s">
        <v>3837</v>
      </c>
      <c r="C179" s="945"/>
      <c r="D179" s="946"/>
      <c r="E179" s="946"/>
      <c r="F179" s="946"/>
      <c r="G179" s="946"/>
      <c r="H179" s="946"/>
      <c r="I179" s="946"/>
      <c r="J179" s="946"/>
      <c r="K179" s="947"/>
    </row>
    <row r="180" spans="1:11">
      <c r="A180" s="938" t="s">
        <v>4108</v>
      </c>
      <c r="B180" s="945" t="s">
        <v>4163</v>
      </c>
      <c r="C180" s="945"/>
      <c r="D180" s="946"/>
      <c r="E180" s="946"/>
      <c r="F180" s="946"/>
      <c r="G180" s="946"/>
      <c r="H180" s="946">
        <v>1</v>
      </c>
      <c r="I180" s="946"/>
      <c r="J180" s="977" t="s">
        <v>4031</v>
      </c>
      <c r="K180" s="947"/>
    </row>
    <row r="181" spans="1:11">
      <c r="A181" s="938">
        <f t="shared" si="4"/>
        <v>2</v>
      </c>
      <c r="B181" s="945" t="s">
        <v>4164</v>
      </c>
      <c r="C181" s="945"/>
      <c r="D181" s="946"/>
      <c r="E181" s="946"/>
      <c r="F181" s="946"/>
      <c r="G181" s="946"/>
      <c r="H181" s="946">
        <v>1</v>
      </c>
      <c r="I181" s="946"/>
      <c r="J181" s="977" t="s">
        <v>4031</v>
      </c>
      <c r="K181" s="947"/>
    </row>
    <row r="182" spans="1:11">
      <c r="A182" s="938">
        <f t="shared" si="4"/>
        <v>3</v>
      </c>
      <c r="B182" s="945" t="s">
        <v>4165</v>
      </c>
      <c r="C182" s="945"/>
      <c r="D182" s="946"/>
      <c r="E182" s="946"/>
      <c r="F182" s="946"/>
      <c r="G182" s="946"/>
      <c r="H182" s="946">
        <v>1</v>
      </c>
      <c r="I182" s="946"/>
      <c r="J182" s="977" t="s">
        <v>4031</v>
      </c>
      <c r="K182" s="947"/>
    </row>
    <row r="183" spans="1:11">
      <c r="A183" s="938">
        <f t="shared" si="4"/>
        <v>4</v>
      </c>
      <c r="B183" s="945" t="s">
        <v>4166</v>
      </c>
      <c r="C183" s="945"/>
      <c r="D183" s="946"/>
      <c r="E183" s="946"/>
      <c r="F183" s="946"/>
      <c r="G183" s="946"/>
      <c r="H183" s="946">
        <v>1</v>
      </c>
      <c r="I183" s="946"/>
      <c r="J183" s="977" t="s">
        <v>4031</v>
      </c>
      <c r="K183" s="947"/>
    </row>
    <row r="184" spans="1:11">
      <c r="A184" s="938">
        <f t="shared" si="4"/>
        <v>5</v>
      </c>
      <c r="B184" s="945" t="s">
        <v>4167</v>
      </c>
      <c r="C184" s="945"/>
      <c r="D184" s="946"/>
      <c r="E184" s="946"/>
      <c r="F184" s="946"/>
      <c r="G184" s="946"/>
      <c r="H184" s="946">
        <v>1</v>
      </c>
      <c r="I184" s="946"/>
      <c r="J184" s="977" t="s">
        <v>4031</v>
      </c>
      <c r="K184" s="947"/>
    </row>
    <row r="185" spans="1:11">
      <c r="A185" s="938">
        <f t="shared" si="4"/>
        <v>6</v>
      </c>
      <c r="B185" s="945" t="s">
        <v>4168</v>
      </c>
      <c r="C185" s="945"/>
      <c r="D185" s="946"/>
      <c r="E185" s="946"/>
      <c r="F185" s="946"/>
      <c r="G185" s="946"/>
      <c r="H185" s="946">
        <v>1</v>
      </c>
      <c r="I185" s="946"/>
      <c r="J185" s="977" t="s">
        <v>4031</v>
      </c>
      <c r="K185" s="947"/>
    </row>
    <row r="186" spans="1:11">
      <c r="A186" s="938">
        <f t="shared" si="4"/>
        <v>7</v>
      </c>
      <c r="B186" s="945" t="s">
        <v>4169</v>
      </c>
      <c r="C186" s="945"/>
      <c r="D186" s="946"/>
      <c r="E186" s="946"/>
      <c r="F186" s="946"/>
      <c r="G186" s="946"/>
      <c r="H186" s="946">
        <v>1</v>
      </c>
      <c r="I186" s="946"/>
      <c r="J186" s="977" t="s">
        <v>4031</v>
      </c>
      <c r="K186" s="947"/>
    </row>
    <row r="187" spans="1:11">
      <c r="A187" s="938">
        <f t="shared" si="4"/>
        <v>8</v>
      </c>
      <c r="B187" s="945" t="s">
        <v>4170</v>
      </c>
      <c r="C187" s="945"/>
      <c r="D187" s="946"/>
      <c r="E187" s="946"/>
      <c r="F187" s="946"/>
      <c r="G187" s="946"/>
      <c r="H187" s="946">
        <v>1</v>
      </c>
      <c r="I187" s="946"/>
      <c r="J187" s="977" t="s">
        <v>4031</v>
      </c>
      <c r="K187" s="947"/>
    </row>
    <row r="188" spans="1:11">
      <c r="A188" s="938">
        <f t="shared" si="4"/>
        <v>9</v>
      </c>
      <c r="B188" s="945" t="s">
        <v>4171</v>
      </c>
      <c r="C188" s="945"/>
      <c r="D188" s="946"/>
      <c r="E188" s="946"/>
      <c r="F188" s="946"/>
      <c r="G188" s="946"/>
      <c r="H188" s="946">
        <v>1</v>
      </c>
      <c r="I188" s="946"/>
      <c r="J188" s="977" t="s">
        <v>4031</v>
      </c>
      <c r="K188" s="947"/>
    </row>
    <row r="189" spans="1:11">
      <c r="A189" s="938">
        <f t="shared" si="4"/>
        <v>10</v>
      </c>
      <c r="B189" s="945" t="s">
        <v>4172</v>
      </c>
      <c r="C189" s="945"/>
      <c r="D189" s="946"/>
      <c r="E189" s="946"/>
      <c r="F189" s="946"/>
      <c r="G189" s="946"/>
      <c r="H189" s="946">
        <v>1</v>
      </c>
      <c r="I189" s="946"/>
      <c r="J189" s="977" t="s">
        <v>4031</v>
      </c>
      <c r="K189" s="947"/>
    </row>
    <row r="190" spans="1:11">
      <c r="A190" s="938">
        <f t="shared" si="4"/>
        <v>11</v>
      </c>
      <c r="B190" s="945" t="s">
        <v>4173</v>
      </c>
      <c r="C190" s="945"/>
      <c r="D190" s="946"/>
      <c r="E190" s="946"/>
      <c r="F190" s="946"/>
      <c r="G190" s="946"/>
      <c r="H190" s="946">
        <v>1</v>
      </c>
      <c r="I190" s="946"/>
      <c r="J190" s="977" t="s">
        <v>4031</v>
      </c>
      <c r="K190" s="947"/>
    </row>
    <row r="191" spans="1:11">
      <c r="A191" s="938">
        <f t="shared" si="4"/>
        <v>12</v>
      </c>
      <c r="B191" s="945" t="s">
        <v>4174</v>
      </c>
      <c r="C191" s="945"/>
      <c r="D191" s="946"/>
      <c r="E191" s="946"/>
      <c r="F191" s="946"/>
      <c r="G191" s="946"/>
      <c r="H191" s="946">
        <v>1</v>
      </c>
      <c r="I191" s="946"/>
      <c r="J191" s="977" t="s">
        <v>4031</v>
      </c>
      <c r="K191" s="947"/>
    </row>
    <row r="192" spans="1:11">
      <c r="A192" s="938">
        <f t="shared" si="4"/>
        <v>13</v>
      </c>
      <c r="B192" s="945" t="s">
        <v>4175</v>
      </c>
      <c r="C192" s="945"/>
      <c r="D192" s="946"/>
      <c r="E192" s="946"/>
      <c r="F192" s="946"/>
      <c r="G192" s="946"/>
      <c r="H192" s="946">
        <v>1</v>
      </c>
      <c r="I192" s="946"/>
      <c r="J192" s="977" t="s">
        <v>4031</v>
      </c>
      <c r="K192" s="947"/>
    </row>
    <row r="193" spans="1:11">
      <c r="A193" s="938">
        <f t="shared" si="4"/>
        <v>14</v>
      </c>
      <c r="B193" s="945" t="s">
        <v>4176</v>
      </c>
      <c r="C193" s="945"/>
      <c r="D193" s="946"/>
      <c r="E193" s="946"/>
      <c r="F193" s="946"/>
      <c r="G193" s="946"/>
      <c r="H193" s="946">
        <v>1</v>
      </c>
      <c r="I193" s="946"/>
      <c r="J193" s="977" t="s">
        <v>4031</v>
      </c>
      <c r="K193" s="947"/>
    </row>
    <row r="194" spans="1:11">
      <c r="A194" s="938">
        <f t="shared" si="4"/>
        <v>15</v>
      </c>
      <c r="B194" s="945" t="s">
        <v>4177</v>
      </c>
      <c r="C194" s="945"/>
      <c r="D194" s="946"/>
      <c r="E194" s="946"/>
      <c r="F194" s="946"/>
      <c r="G194" s="946"/>
      <c r="H194" s="946">
        <v>1</v>
      </c>
      <c r="I194" s="946"/>
      <c r="J194" s="977" t="s">
        <v>4031</v>
      </c>
      <c r="K194" s="947"/>
    </row>
    <row r="195" spans="1:11">
      <c r="A195" s="938">
        <f t="shared" si="4"/>
        <v>16</v>
      </c>
      <c r="B195" s="945" t="s">
        <v>4178</v>
      </c>
      <c r="C195" s="945"/>
      <c r="D195" s="946"/>
      <c r="E195" s="946"/>
      <c r="F195" s="946"/>
      <c r="G195" s="946"/>
      <c r="H195" s="946">
        <v>1</v>
      </c>
      <c r="I195" s="946"/>
      <c r="J195" s="977" t="s">
        <v>4031</v>
      </c>
      <c r="K195" s="947"/>
    </row>
    <row r="196" spans="1:11">
      <c r="A196" s="945">
        <f t="shared" si="4"/>
        <v>17</v>
      </c>
      <c r="B196" s="945" t="s">
        <v>4179</v>
      </c>
      <c r="C196" s="945"/>
      <c r="D196" s="946"/>
      <c r="E196" s="946"/>
      <c r="F196" s="946"/>
      <c r="G196" s="946"/>
      <c r="H196" s="946">
        <v>1</v>
      </c>
      <c r="I196" s="946"/>
      <c r="J196" s="977" t="s">
        <v>4031</v>
      </c>
      <c r="K196" s="947"/>
    </row>
    <row r="197" spans="1:11">
      <c r="A197" s="966"/>
      <c r="B197" s="966" t="s">
        <v>4180</v>
      </c>
      <c r="C197" s="967"/>
      <c r="D197" s="968"/>
      <c r="E197" s="968"/>
      <c r="F197" s="968"/>
      <c r="G197" s="968"/>
      <c r="H197" s="975">
        <f>SUM(H116:H196)</f>
        <v>60</v>
      </c>
      <c r="I197" s="975">
        <f>SUM(I116:I196)</f>
        <v>12</v>
      </c>
      <c r="J197" s="968"/>
      <c r="K197" s="969"/>
    </row>
  </sheetData>
  <autoFilter ref="A1:O197" xr:uid="{5AE786D0-1CD7-4A9F-B74B-E8F936E81F53}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86562-6D66-468C-8E4E-CC54B84D2DED}">
  <dimension ref="B3:J32"/>
  <sheetViews>
    <sheetView workbookViewId="0">
      <selection activeCell="D9" sqref="D9"/>
    </sheetView>
  </sheetViews>
  <sheetFormatPr defaultColWidth="9.109375" defaultRowHeight="15.6"/>
  <cols>
    <col min="1" max="2" width="9.109375" style="1"/>
    <col min="3" max="3" width="22" style="1" customWidth="1"/>
    <col min="4" max="4" width="19.88671875" style="1" customWidth="1"/>
    <col min="5" max="5" width="19.88671875" style="1" hidden="1" customWidth="1"/>
    <col min="6" max="6" width="18.88671875" style="1" customWidth="1"/>
    <col min="7" max="7" width="18.44140625" style="1" hidden="1" customWidth="1"/>
    <col min="8" max="8" width="18.6640625" style="1" hidden="1" customWidth="1"/>
    <col min="9" max="9" width="23.109375" style="1" hidden="1" customWidth="1"/>
    <col min="10" max="10" width="20" style="1" hidden="1" customWidth="1"/>
    <col min="11" max="11" width="12" style="1" customWidth="1"/>
    <col min="12" max="12" width="11.44140625" style="1" customWidth="1"/>
    <col min="13" max="16384" width="9.109375" style="1"/>
  </cols>
  <sheetData>
    <row r="3" spans="2:10">
      <c r="B3" s="671" t="s">
        <v>4023</v>
      </c>
      <c r="C3" s="671" t="s">
        <v>4024</v>
      </c>
      <c r="D3" s="671" t="s">
        <v>4030</v>
      </c>
      <c r="E3" s="671" t="s">
        <v>4045</v>
      </c>
      <c r="F3" s="671" t="s">
        <v>4025</v>
      </c>
      <c r="G3" s="671" t="s">
        <v>4026</v>
      </c>
      <c r="H3" s="671" t="s">
        <v>4027</v>
      </c>
      <c r="I3" s="671" t="s">
        <v>4028</v>
      </c>
      <c r="J3" s="671" t="s">
        <v>4029</v>
      </c>
    </row>
    <row r="4" spans="2:10">
      <c r="B4" s="861">
        <v>1</v>
      </c>
      <c r="C4" s="856" t="s">
        <v>4035</v>
      </c>
      <c r="D4" s="861" t="s">
        <v>4031</v>
      </c>
      <c r="E4" s="861">
        <f>ROUND(1.45*0.5*2+1.15*0.5*2,3)</f>
        <v>2.6</v>
      </c>
      <c r="F4" s="861">
        <v>60</v>
      </c>
      <c r="G4" s="856">
        <v>8.6999999999999994E-3</v>
      </c>
      <c r="H4" s="856">
        <v>5.4999999999999997E-3</v>
      </c>
      <c r="I4" s="856">
        <v>2.06E-2</v>
      </c>
      <c r="J4" s="856"/>
    </row>
    <row r="5" spans="2:10" ht="31.2">
      <c r="B5" s="862">
        <f>B4+1</f>
        <v>2</v>
      </c>
      <c r="C5" s="863" t="s">
        <v>4036</v>
      </c>
      <c r="D5" s="862" t="s">
        <v>4032</v>
      </c>
      <c r="E5" s="862">
        <f>ROUND(1.3*0.5*2+1*0.5*2,3)</f>
        <v>2.2999999999999998</v>
      </c>
      <c r="F5" s="862">
        <v>12</v>
      </c>
      <c r="G5" s="864">
        <v>7.7000000000000002E-3</v>
      </c>
      <c r="H5" s="864">
        <v>4.7999999999999996E-3</v>
      </c>
      <c r="I5" s="864">
        <v>1.8200000000000001E-2</v>
      </c>
      <c r="J5" s="858"/>
    </row>
    <row r="6" spans="2:10">
      <c r="B6" s="862">
        <f t="shared" ref="B6:B10" si="0">B5+1</f>
        <v>3</v>
      </c>
      <c r="C6" s="858" t="s">
        <v>4033</v>
      </c>
      <c r="D6" s="862" t="s">
        <v>4034</v>
      </c>
      <c r="E6" s="862">
        <f>ROUND(1.2*0.8*4,3)</f>
        <v>3.84</v>
      </c>
      <c r="F6" s="862">
        <v>6</v>
      </c>
      <c r="G6" s="858">
        <v>1.29E-2</v>
      </c>
      <c r="H6" s="858">
        <v>8.0999999999999996E-3</v>
      </c>
      <c r="I6" s="858">
        <v>3.04E-2</v>
      </c>
      <c r="J6" s="858"/>
    </row>
    <row r="7" spans="2:10" ht="31.2">
      <c r="B7" s="862">
        <f t="shared" si="0"/>
        <v>4</v>
      </c>
      <c r="C7" s="865" t="s">
        <v>4037</v>
      </c>
      <c r="D7" s="862" t="s">
        <v>4038</v>
      </c>
      <c r="E7" s="862">
        <f>ROUND(1*0.8*4,3)</f>
        <v>3.2</v>
      </c>
      <c r="F7" s="862">
        <v>1</v>
      </c>
      <c r="G7" s="864">
        <v>1.0699999999999999E-2</v>
      </c>
      <c r="H7" s="864">
        <v>6.7000000000000002E-3</v>
      </c>
      <c r="I7" s="864">
        <v>2.53E-2</v>
      </c>
      <c r="J7" s="858"/>
    </row>
    <row r="8" spans="2:10">
      <c r="B8" s="862">
        <f t="shared" si="0"/>
        <v>5</v>
      </c>
      <c r="C8" s="865" t="s">
        <v>4040</v>
      </c>
      <c r="D8" s="862" t="s">
        <v>4041</v>
      </c>
      <c r="E8" s="862">
        <f>ROUND(1.5*0.8*2+1.3*0.8*2,3)</f>
        <v>4.4800000000000004</v>
      </c>
      <c r="F8" s="862">
        <v>71</v>
      </c>
      <c r="G8" s="866">
        <v>1.4999999999999999E-2</v>
      </c>
      <c r="H8" s="866">
        <v>9.4000000000000004E-3</v>
      </c>
      <c r="I8" s="866">
        <v>3.5499999999999997E-2</v>
      </c>
      <c r="J8" s="858"/>
    </row>
    <row r="9" spans="2:10" ht="31.2">
      <c r="B9" s="862">
        <f t="shared" si="0"/>
        <v>6</v>
      </c>
      <c r="C9" s="865" t="s">
        <v>4039</v>
      </c>
      <c r="D9" s="862" t="s">
        <v>4042</v>
      </c>
      <c r="E9" s="862">
        <f>ROUND(1.2*0.8*2+1.4*0.8*2,3)</f>
        <v>4.16</v>
      </c>
      <c r="F9" s="862">
        <v>15</v>
      </c>
      <c r="G9" s="866">
        <v>1.3899999999999999E-2</v>
      </c>
      <c r="H9" s="866">
        <v>8.6999999999999994E-3</v>
      </c>
      <c r="I9" s="866">
        <v>3.2899999999999999E-2</v>
      </c>
      <c r="J9" s="858"/>
    </row>
    <row r="10" spans="2:10">
      <c r="B10" s="862">
        <f t="shared" si="0"/>
        <v>7</v>
      </c>
      <c r="C10" s="865" t="s">
        <v>4043</v>
      </c>
      <c r="D10" s="862" t="s">
        <v>4044</v>
      </c>
      <c r="E10" s="862">
        <f>ROUND(1.8*1.2*2+1.5*1.2*2,3)</f>
        <v>7.92</v>
      </c>
      <c r="F10" s="862">
        <v>4</v>
      </c>
      <c r="G10" s="858">
        <v>2.6499999999999999E-2</v>
      </c>
      <c r="H10" s="858">
        <v>1.66E-2</v>
      </c>
      <c r="I10" s="858">
        <v>6.2700000000000006E-2</v>
      </c>
      <c r="J10" s="858"/>
    </row>
    <row r="11" spans="2:10">
      <c r="B11" s="857"/>
      <c r="C11" s="858"/>
      <c r="D11" s="857"/>
      <c r="E11" s="857"/>
      <c r="F11" s="857"/>
      <c r="G11" s="857"/>
      <c r="H11" s="857"/>
      <c r="I11" s="857"/>
      <c r="J11" s="858"/>
    </row>
    <row r="12" spans="2:10" hidden="1">
      <c r="B12" s="857"/>
      <c r="C12" s="858"/>
      <c r="D12" s="857"/>
      <c r="E12" s="857"/>
      <c r="F12" s="857"/>
      <c r="G12" s="857"/>
      <c r="H12" s="857"/>
      <c r="I12" s="857"/>
      <c r="J12" s="858"/>
    </row>
    <row r="13" spans="2:10" hidden="1">
      <c r="B13" s="857"/>
      <c r="C13" s="858"/>
      <c r="D13" s="857"/>
      <c r="E13" s="857"/>
      <c r="F13" s="857"/>
      <c r="G13" s="857"/>
      <c r="H13" s="857"/>
      <c r="I13" s="857"/>
      <c r="J13" s="858"/>
    </row>
    <row r="14" spans="2:10" hidden="1">
      <c r="B14" s="857"/>
      <c r="C14" s="858"/>
      <c r="D14" s="857"/>
      <c r="E14" s="857"/>
      <c r="F14" s="857"/>
      <c r="G14" s="857"/>
      <c r="H14" s="857"/>
      <c r="I14" s="857"/>
      <c r="J14" s="858"/>
    </row>
    <row r="15" spans="2:10" hidden="1">
      <c r="B15" s="857"/>
      <c r="C15" s="858"/>
      <c r="D15" s="857"/>
      <c r="E15" s="857"/>
      <c r="F15" s="857"/>
      <c r="G15" s="857"/>
      <c r="H15" s="857"/>
      <c r="I15" s="857"/>
      <c r="J15" s="858"/>
    </row>
    <row r="16" spans="2:10" hidden="1">
      <c r="B16" s="857"/>
      <c r="C16" s="858"/>
      <c r="D16" s="857"/>
      <c r="E16" s="857"/>
      <c r="F16" s="857"/>
      <c r="G16" s="857"/>
      <c r="H16" s="857"/>
      <c r="I16" s="857"/>
      <c r="J16" s="858"/>
    </row>
    <row r="17" spans="2:10" hidden="1">
      <c r="B17" s="857"/>
      <c r="C17" s="858"/>
      <c r="D17" s="857"/>
      <c r="E17" s="857"/>
      <c r="F17" s="857"/>
      <c r="G17" s="857"/>
      <c r="H17" s="857"/>
      <c r="I17" s="857"/>
      <c r="J17" s="858"/>
    </row>
    <row r="18" spans="2:10" hidden="1">
      <c r="B18" s="857"/>
      <c r="C18" s="858"/>
      <c r="D18" s="857"/>
      <c r="E18" s="857"/>
      <c r="F18" s="857"/>
      <c r="G18" s="857"/>
      <c r="H18" s="857"/>
      <c r="I18" s="857"/>
      <c r="J18" s="858"/>
    </row>
    <row r="19" spans="2:10" hidden="1">
      <c r="B19" s="857"/>
      <c r="C19" s="858"/>
      <c r="D19" s="857"/>
      <c r="E19" s="857"/>
      <c r="F19" s="857"/>
      <c r="G19" s="857"/>
      <c r="H19" s="857"/>
      <c r="I19" s="857"/>
      <c r="J19" s="858"/>
    </row>
    <row r="20" spans="2:10" hidden="1">
      <c r="B20" s="857"/>
      <c r="C20" s="858"/>
      <c r="D20" s="857"/>
      <c r="E20" s="857"/>
      <c r="F20" s="857"/>
      <c r="G20" s="857"/>
      <c r="H20" s="857"/>
      <c r="I20" s="857"/>
      <c r="J20" s="858"/>
    </row>
    <row r="21" spans="2:10" hidden="1">
      <c r="B21" s="857"/>
      <c r="C21" s="858"/>
      <c r="D21" s="857"/>
      <c r="E21" s="857"/>
      <c r="F21" s="857"/>
      <c r="G21" s="857"/>
      <c r="H21" s="857"/>
      <c r="I21" s="857"/>
      <c r="J21" s="858"/>
    </row>
    <row r="22" spans="2:10" hidden="1">
      <c r="B22" s="857"/>
      <c r="C22" s="858"/>
      <c r="D22" s="857"/>
      <c r="E22" s="857"/>
      <c r="F22" s="857"/>
      <c r="G22" s="857"/>
      <c r="H22" s="857"/>
      <c r="I22" s="857"/>
      <c r="J22" s="858"/>
    </row>
    <row r="23" spans="2:10" hidden="1">
      <c r="B23" s="857"/>
      <c r="C23" s="858"/>
      <c r="D23" s="857"/>
      <c r="E23" s="857"/>
      <c r="F23" s="857"/>
      <c r="G23" s="857"/>
      <c r="H23" s="857"/>
      <c r="I23" s="857"/>
      <c r="J23" s="858"/>
    </row>
    <row r="24" spans="2:10" hidden="1">
      <c r="B24" s="857"/>
      <c r="C24" s="858"/>
      <c r="D24" s="857"/>
      <c r="E24" s="857"/>
      <c r="F24" s="857"/>
      <c r="G24" s="857"/>
      <c r="H24" s="857"/>
      <c r="I24" s="857"/>
      <c r="J24" s="858"/>
    </row>
    <row r="25" spans="2:10" hidden="1">
      <c r="B25" s="857"/>
      <c r="C25" s="858"/>
      <c r="D25" s="857"/>
      <c r="E25" s="857"/>
      <c r="F25" s="857"/>
      <c r="G25" s="857"/>
      <c r="H25" s="857"/>
      <c r="I25" s="857"/>
      <c r="J25" s="858"/>
    </row>
    <row r="26" spans="2:10" hidden="1">
      <c r="B26" s="857"/>
      <c r="C26" s="858"/>
      <c r="D26" s="857"/>
      <c r="E26" s="857"/>
      <c r="F26" s="857"/>
      <c r="G26" s="857"/>
      <c r="H26" s="857"/>
      <c r="I26" s="857"/>
      <c r="J26" s="858"/>
    </row>
    <row r="27" spans="2:10" hidden="1">
      <c r="B27" s="857"/>
      <c r="C27" s="858"/>
      <c r="D27" s="857"/>
      <c r="E27" s="857"/>
      <c r="F27" s="857"/>
      <c r="G27" s="857"/>
      <c r="H27" s="857"/>
      <c r="I27" s="857"/>
      <c r="J27" s="858"/>
    </row>
    <row r="28" spans="2:10">
      <c r="B28" s="859"/>
      <c r="C28" s="859"/>
      <c r="D28" s="859"/>
      <c r="E28" s="859"/>
      <c r="F28" s="859"/>
      <c r="G28" s="859"/>
      <c r="H28" s="859"/>
      <c r="I28" s="859"/>
      <c r="J28" s="860"/>
    </row>
    <row r="29" spans="2:10">
      <c r="B29" s="19"/>
      <c r="C29" s="19"/>
      <c r="D29" s="19"/>
      <c r="E29" s="19"/>
      <c r="F29" s="19"/>
      <c r="G29" s="19"/>
      <c r="H29" s="19"/>
      <c r="I29" s="19"/>
    </row>
    <row r="30" spans="2:10">
      <c r="B30" s="19"/>
      <c r="C30" s="19"/>
      <c r="D30" s="19"/>
      <c r="E30" s="19"/>
      <c r="F30" s="19"/>
      <c r="G30" s="19"/>
      <c r="H30" s="19"/>
      <c r="I30" s="19"/>
    </row>
    <row r="31" spans="2:10">
      <c r="B31" s="19"/>
      <c r="C31" s="19"/>
      <c r="D31" s="19"/>
      <c r="E31" s="19"/>
      <c r="F31" s="19"/>
      <c r="G31" s="19"/>
      <c r="H31" s="19"/>
      <c r="I31" s="19"/>
    </row>
    <row r="32" spans="2:10">
      <c r="B32" s="19"/>
      <c r="C32" s="19"/>
      <c r="D32" s="19"/>
      <c r="E32" s="19"/>
      <c r="F32" s="19"/>
      <c r="G32" s="19"/>
      <c r="H32" s="19"/>
      <c r="I32" s="1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B576D-E654-41D7-9126-53CB49F5A2DF}">
  <dimension ref="A1:M202"/>
  <sheetViews>
    <sheetView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I182" sqref="I182"/>
    </sheetView>
  </sheetViews>
  <sheetFormatPr defaultColWidth="9.109375" defaultRowHeight="15.6"/>
  <cols>
    <col min="1" max="1" width="5.88671875" style="939" customWidth="1"/>
    <col min="2" max="3" width="15.109375" style="939" customWidth="1"/>
    <col min="4" max="9" width="11.6640625" style="1" customWidth="1"/>
    <col min="10" max="10" width="25.88671875" style="1" customWidth="1"/>
    <col min="11" max="11" width="16" style="1" customWidth="1"/>
    <col min="12" max="12" width="9.109375" style="1"/>
    <col min="13" max="13" width="17" style="1" customWidth="1"/>
    <col min="14" max="16384" width="9.109375" style="1"/>
  </cols>
  <sheetData>
    <row r="1" spans="1:13" ht="46.8">
      <c r="A1" s="940" t="s">
        <v>1763</v>
      </c>
      <c r="B1" s="940" t="s">
        <v>1418</v>
      </c>
      <c r="C1" s="878" t="s">
        <v>1525</v>
      </c>
      <c r="D1" s="878" t="s">
        <v>3007</v>
      </c>
      <c r="E1" s="879" t="s">
        <v>1526</v>
      </c>
      <c r="F1" s="879" t="s">
        <v>2599</v>
      </c>
      <c r="G1" s="879" t="s">
        <v>1530</v>
      </c>
      <c r="H1" s="879" t="s">
        <v>1590</v>
      </c>
      <c r="I1" s="879" t="s">
        <v>3438</v>
      </c>
      <c r="J1" s="873" t="s">
        <v>4050</v>
      </c>
      <c r="K1" s="873" t="s">
        <v>4051</v>
      </c>
    </row>
    <row r="2" spans="1:13">
      <c r="A2" s="936" t="s">
        <v>1765</v>
      </c>
      <c r="B2" s="941" t="s">
        <v>4047</v>
      </c>
      <c r="C2" s="949"/>
      <c r="D2" s="949"/>
      <c r="E2" s="949"/>
      <c r="F2" s="949"/>
      <c r="G2" s="949"/>
      <c r="H2" s="949"/>
      <c r="I2" s="949"/>
      <c r="J2" s="874"/>
      <c r="K2" s="874"/>
    </row>
    <row r="3" spans="1:13">
      <c r="A3" s="937" t="s">
        <v>1631</v>
      </c>
      <c r="B3" s="942" t="s">
        <v>4107</v>
      </c>
      <c r="C3" s="950"/>
      <c r="D3" s="950"/>
      <c r="E3" s="950"/>
      <c r="F3" s="950"/>
      <c r="G3" s="950"/>
      <c r="H3" s="950"/>
      <c r="I3" s="950"/>
      <c r="J3" s="877"/>
      <c r="K3" s="877"/>
    </row>
    <row r="4" spans="1:13">
      <c r="A4" s="938">
        <v>1</v>
      </c>
      <c r="B4" s="983" t="s">
        <v>3040</v>
      </c>
      <c r="C4" s="984"/>
      <c r="D4" s="984"/>
      <c r="E4" s="984">
        <v>1</v>
      </c>
      <c r="F4" s="984"/>
      <c r="G4" s="984"/>
      <c r="H4" s="984"/>
      <c r="I4" s="984"/>
      <c r="J4" s="980" t="s">
        <v>4041</v>
      </c>
      <c r="K4" s="876"/>
      <c r="M4" s="19" t="s">
        <v>4181</v>
      </c>
    </row>
    <row r="5" spans="1:13">
      <c r="A5" s="938">
        <f>A4+1</f>
        <v>2</v>
      </c>
      <c r="B5" s="983" t="s">
        <v>3042</v>
      </c>
      <c r="C5" s="984"/>
      <c r="D5" s="984"/>
      <c r="E5" s="984">
        <v>1</v>
      </c>
      <c r="F5" s="984"/>
      <c r="G5" s="984"/>
      <c r="H5" s="984"/>
      <c r="I5" s="984"/>
      <c r="J5" s="980" t="s">
        <v>4041</v>
      </c>
      <c r="K5" s="876"/>
      <c r="M5" s="19" t="s">
        <v>4181</v>
      </c>
    </row>
    <row r="6" spans="1:13">
      <c r="A6" s="938">
        <f t="shared" ref="A6:A70" si="0">A5+1</f>
        <v>3</v>
      </c>
      <c r="B6" s="983" t="s">
        <v>3047</v>
      </c>
      <c r="C6" s="984"/>
      <c r="D6" s="984"/>
      <c r="E6" s="984">
        <v>1</v>
      </c>
      <c r="F6" s="984"/>
      <c r="G6" s="984"/>
      <c r="H6" s="984"/>
      <c r="I6" s="984"/>
      <c r="J6" s="980" t="s">
        <v>4041</v>
      </c>
      <c r="K6" s="876"/>
      <c r="M6" s="19" t="s">
        <v>4181</v>
      </c>
    </row>
    <row r="7" spans="1:13">
      <c r="A7" s="938">
        <f t="shared" si="0"/>
        <v>4</v>
      </c>
      <c r="B7" s="983" t="s">
        <v>3049</v>
      </c>
      <c r="C7" s="984"/>
      <c r="D7" s="984"/>
      <c r="E7" s="984">
        <v>1</v>
      </c>
      <c r="F7" s="984"/>
      <c r="G7" s="984"/>
      <c r="H7" s="984"/>
      <c r="I7" s="984"/>
      <c r="J7" s="980" t="s">
        <v>4041</v>
      </c>
      <c r="K7" s="876"/>
      <c r="M7" s="19" t="s">
        <v>4181</v>
      </c>
    </row>
    <row r="8" spans="1:13">
      <c r="A8" s="938">
        <f t="shared" si="0"/>
        <v>5</v>
      </c>
      <c r="B8" s="983" t="s">
        <v>3050</v>
      </c>
      <c r="C8" s="984"/>
      <c r="D8" s="984"/>
      <c r="E8" s="984">
        <v>1</v>
      </c>
      <c r="F8" s="984"/>
      <c r="G8" s="984"/>
      <c r="H8" s="984"/>
      <c r="I8" s="984"/>
      <c r="J8" s="980" t="s">
        <v>4041</v>
      </c>
      <c r="K8" s="876"/>
      <c r="M8" s="19" t="s">
        <v>4181</v>
      </c>
    </row>
    <row r="9" spans="1:13">
      <c r="A9" s="938">
        <f t="shared" si="0"/>
        <v>6</v>
      </c>
      <c r="B9" s="983" t="s">
        <v>3029</v>
      </c>
      <c r="C9" s="984"/>
      <c r="D9" s="984"/>
      <c r="E9" s="984">
        <v>1</v>
      </c>
      <c r="F9" s="984"/>
      <c r="G9" s="984"/>
      <c r="H9" s="984"/>
      <c r="I9" s="984"/>
      <c r="J9" s="980" t="s">
        <v>4041</v>
      </c>
      <c r="K9" s="876"/>
      <c r="M9" s="19" t="s">
        <v>4181</v>
      </c>
    </row>
    <row r="10" spans="1:13">
      <c r="A10" s="937" t="s">
        <v>1663</v>
      </c>
      <c r="B10" s="943" t="s">
        <v>4109</v>
      </c>
      <c r="C10" s="951"/>
      <c r="D10" s="948"/>
      <c r="E10" s="948"/>
      <c r="F10" s="948"/>
      <c r="G10" s="948"/>
      <c r="H10" s="948"/>
      <c r="I10" s="948"/>
      <c r="J10" s="875"/>
      <c r="K10" s="876"/>
    </row>
    <row r="11" spans="1:13">
      <c r="A11" s="938" t="s">
        <v>4108</v>
      </c>
      <c r="B11" s="983" t="s">
        <v>3000</v>
      </c>
      <c r="C11" s="984"/>
      <c r="D11" s="984"/>
      <c r="E11" s="984">
        <v>1</v>
      </c>
      <c r="F11" s="984"/>
      <c r="G11" s="984"/>
      <c r="H11" s="984"/>
      <c r="I11" s="984"/>
      <c r="J11" s="980" t="s">
        <v>4041</v>
      </c>
      <c r="K11" s="876"/>
      <c r="M11" s="19" t="s">
        <v>4181</v>
      </c>
    </row>
    <row r="12" spans="1:13">
      <c r="A12" s="938">
        <f t="shared" si="0"/>
        <v>2</v>
      </c>
      <c r="B12" s="983" t="s">
        <v>3003</v>
      </c>
      <c r="C12" s="984"/>
      <c r="D12" s="984"/>
      <c r="E12" s="984">
        <v>1</v>
      </c>
      <c r="F12" s="984"/>
      <c r="G12" s="984"/>
      <c r="H12" s="984"/>
      <c r="I12" s="984"/>
      <c r="J12" s="980" t="s">
        <v>4041</v>
      </c>
      <c r="K12" s="876"/>
      <c r="M12" s="19" t="s">
        <v>4181</v>
      </c>
    </row>
    <row r="13" spans="1:13">
      <c r="A13" s="938">
        <f t="shared" si="0"/>
        <v>3</v>
      </c>
      <c r="B13" s="983" t="s">
        <v>3004</v>
      </c>
      <c r="C13" s="984"/>
      <c r="D13" s="984"/>
      <c r="E13" s="984">
        <v>1</v>
      </c>
      <c r="F13" s="984"/>
      <c r="G13" s="984"/>
      <c r="H13" s="984"/>
      <c r="I13" s="984"/>
      <c r="J13" s="980" t="s">
        <v>4041</v>
      </c>
      <c r="K13" s="876"/>
      <c r="M13" s="19" t="s">
        <v>4181</v>
      </c>
    </row>
    <row r="14" spans="1:13">
      <c r="A14" s="938">
        <f t="shared" si="0"/>
        <v>4</v>
      </c>
      <c r="B14" s="983" t="s">
        <v>3039</v>
      </c>
      <c r="C14" s="984"/>
      <c r="D14" s="984"/>
      <c r="E14" s="984"/>
      <c r="F14" s="984"/>
      <c r="G14" s="984">
        <v>1</v>
      </c>
      <c r="H14" s="984"/>
      <c r="I14" s="984"/>
      <c r="J14" s="875" t="s">
        <v>4044</v>
      </c>
      <c r="K14" s="876"/>
      <c r="M14" s="19" t="s">
        <v>4181</v>
      </c>
    </row>
    <row r="15" spans="1:13">
      <c r="A15" s="938">
        <f t="shared" si="0"/>
        <v>5</v>
      </c>
      <c r="B15" s="983" t="s">
        <v>3041</v>
      </c>
      <c r="C15" s="984"/>
      <c r="D15" s="984"/>
      <c r="E15" s="984"/>
      <c r="F15" s="984"/>
      <c r="G15" s="984">
        <v>1</v>
      </c>
      <c r="H15" s="984"/>
      <c r="I15" s="984"/>
      <c r="J15" s="875" t="s">
        <v>4044</v>
      </c>
      <c r="K15" s="876"/>
      <c r="M15" s="19" t="s">
        <v>4181</v>
      </c>
    </row>
    <row r="16" spans="1:13">
      <c r="A16" s="938">
        <f t="shared" si="0"/>
        <v>6</v>
      </c>
      <c r="B16" s="983" t="s">
        <v>3042</v>
      </c>
      <c r="C16" s="984"/>
      <c r="D16" s="984"/>
      <c r="E16" s="984"/>
      <c r="F16" s="984"/>
      <c r="G16" s="984">
        <v>1</v>
      </c>
      <c r="H16" s="984"/>
      <c r="I16" s="984"/>
      <c r="J16" s="875" t="s">
        <v>4044</v>
      </c>
      <c r="K16" s="876"/>
      <c r="M16" s="19" t="s">
        <v>4181</v>
      </c>
    </row>
    <row r="17" spans="1:13">
      <c r="A17" s="938">
        <f t="shared" si="0"/>
        <v>7</v>
      </c>
      <c r="B17" s="983" t="s">
        <v>3043</v>
      </c>
      <c r="C17" s="984"/>
      <c r="D17" s="984"/>
      <c r="E17" s="984"/>
      <c r="F17" s="984"/>
      <c r="G17" s="984">
        <v>1</v>
      </c>
      <c r="H17" s="984"/>
      <c r="I17" s="984"/>
      <c r="J17" s="875" t="s">
        <v>4044</v>
      </c>
      <c r="K17" s="876"/>
      <c r="M17" s="19" t="s">
        <v>4181</v>
      </c>
    </row>
    <row r="18" spans="1:13">
      <c r="A18" s="938">
        <f t="shared" si="0"/>
        <v>8</v>
      </c>
      <c r="B18" s="983" t="s">
        <v>3044</v>
      </c>
      <c r="C18" s="984"/>
      <c r="D18" s="984"/>
      <c r="E18" s="985">
        <v>1</v>
      </c>
      <c r="F18" s="984"/>
      <c r="G18" s="984"/>
      <c r="H18" s="984"/>
      <c r="I18" s="984"/>
      <c r="J18" s="980" t="s">
        <v>4041</v>
      </c>
      <c r="K18" s="876"/>
      <c r="M18" s="19" t="s">
        <v>4181</v>
      </c>
    </row>
    <row r="19" spans="1:13">
      <c r="A19" s="938">
        <f t="shared" si="0"/>
        <v>9</v>
      </c>
      <c r="B19" s="983" t="s">
        <v>3045</v>
      </c>
      <c r="C19" s="984"/>
      <c r="D19" s="984"/>
      <c r="E19" s="985"/>
      <c r="F19" s="984"/>
      <c r="G19" s="984"/>
      <c r="H19" s="984"/>
      <c r="I19" s="984"/>
      <c r="J19" s="980" t="s">
        <v>4041</v>
      </c>
      <c r="K19" s="876"/>
    </row>
    <row r="20" spans="1:13">
      <c r="A20" s="938">
        <f t="shared" si="0"/>
        <v>10</v>
      </c>
      <c r="B20" s="983" t="s">
        <v>3047</v>
      </c>
      <c r="C20" s="984"/>
      <c r="D20" s="984"/>
      <c r="E20" s="984">
        <v>1</v>
      </c>
      <c r="F20" s="984"/>
      <c r="G20" s="984"/>
      <c r="H20" s="984"/>
      <c r="I20" s="984"/>
      <c r="J20" s="980" t="s">
        <v>4041</v>
      </c>
      <c r="K20" s="876"/>
      <c r="M20" s="19" t="s">
        <v>4181</v>
      </c>
    </row>
    <row r="21" spans="1:13">
      <c r="A21" s="938">
        <f t="shared" si="0"/>
        <v>11</v>
      </c>
      <c r="B21" s="983" t="s">
        <v>3048</v>
      </c>
      <c r="C21" s="984"/>
      <c r="D21" s="984"/>
      <c r="E21" s="984">
        <v>1</v>
      </c>
      <c r="F21" s="984"/>
      <c r="G21" s="984"/>
      <c r="H21" s="984"/>
      <c r="I21" s="984"/>
      <c r="J21" s="980" t="s">
        <v>4041</v>
      </c>
      <c r="K21" s="876"/>
      <c r="M21" s="19" t="s">
        <v>4181</v>
      </c>
    </row>
    <row r="22" spans="1:13">
      <c r="A22" s="938">
        <f t="shared" si="0"/>
        <v>12</v>
      </c>
      <c r="B22" s="983" t="s">
        <v>3081</v>
      </c>
      <c r="C22" s="984"/>
      <c r="D22" s="984"/>
      <c r="E22" s="984">
        <v>1</v>
      </c>
      <c r="F22" s="984"/>
      <c r="G22" s="984"/>
      <c r="H22" s="984"/>
      <c r="I22" s="984"/>
      <c r="J22" s="980" t="s">
        <v>4041</v>
      </c>
      <c r="K22" s="876"/>
      <c r="M22" s="19" t="s">
        <v>4181</v>
      </c>
    </row>
    <row r="23" spans="1:13">
      <c r="A23" s="938">
        <f t="shared" si="0"/>
        <v>13</v>
      </c>
      <c r="B23" s="983" t="s">
        <v>3022</v>
      </c>
      <c r="C23" s="984"/>
      <c r="D23" s="984"/>
      <c r="E23" s="984">
        <v>1</v>
      </c>
      <c r="F23" s="984"/>
      <c r="G23" s="984"/>
      <c r="H23" s="984"/>
      <c r="I23" s="984"/>
      <c r="J23" s="980" t="s">
        <v>4041</v>
      </c>
      <c r="K23" s="876"/>
      <c r="M23" s="19" t="s">
        <v>4181</v>
      </c>
    </row>
    <row r="24" spans="1:13">
      <c r="A24" s="938">
        <f t="shared" si="0"/>
        <v>14</v>
      </c>
      <c r="B24" s="983" t="s">
        <v>3027</v>
      </c>
      <c r="C24" s="984"/>
      <c r="D24" s="984"/>
      <c r="E24" s="984">
        <v>1</v>
      </c>
      <c r="F24" s="984"/>
      <c r="G24" s="984"/>
      <c r="H24" s="984"/>
      <c r="I24" s="984"/>
      <c r="J24" s="980" t="s">
        <v>4041</v>
      </c>
      <c r="K24" s="876"/>
      <c r="M24" s="19" t="s">
        <v>4181</v>
      </c>
    </row>
    <row r="25" spans="1:13">
      <c r="A25" s="944" t="s">
        <v>1673</v>
      </c>
      <c r="B25" s="943" t="s">
        <v>4110</v>
      </c>
      <c r="C25" s="951"/>
      <c r="D25" s="948"/>
      <c r="E25" s="948"/>
      <c r="F25" s="948"/>
      <c r="G25" s="948"/>
      <c r="H25" s="948"/>
      <c r="I25" s="948"/>
      <c r="J25" s="875"/>
      <c r="K25" s="876"/>
    </row>
    <row r="26" spans="1:13">
      <c r="A26" s="938" t="s">
        <v>4108</v>
      </c>
      <c r="B26" s="938" t="s">
        <v>2996</v>
      </c>
      <c r="C26" s="948">
        <v>1</v>
      </c>
      <c r="D26" s="948"/>
      <c r="E26" s="948"/>
      <c r="F26" s="948"/>
      <c r="G26" s="948"/>
      <c r="H26" s="948"/>
      <c r="I26" s="948"/>
      <c r="J26" s="979" t="s">
        <v>4034</v>
      </c>
      <c r="K26" s="876"/>
      <c r="M26" s="19" t="s">
        <v>4181</v>
      </c>
    </row>
    <row r="27" spans="1:13">
      <c r="A27" s="938">
        <f t="shared" si="0"/>
        <v>2</v>
      </c>
      <c r="B27" s="938" t="s">
        <v>3000</v>
      </c>
      <c r="C27" s="948"/>
      <c r="D27" s="948"/>
      <c r="E27" s="948">
        <v>1</v>
      </c>
      <c r="F27" s="948"/>
      <c r="G27" s="948"/>
      <c r="H27" s="948"/>
      <c r="I27" s="948"/>
      <c r="J27" s="980" t="s">
        <v>4041</v>
      </c>
      <c r="K27" s="876"/>
      <c r="M27" s="19" t="s">
        <v>4181</v>
      </c>
    </row>
    <row r="28" spans="1:13">
      <c r="A28" s="938">
        <f t="shared" si="0"/>
        <v>3</v>
      </c>
      <c r="B28" s="938" t="s">
        <v>3002</v>
      </c>
      <c r="C28" s="948"/>
      <c r="D28" s="948"/>
      <c r="E28" s="948">
        <v>1</v>
      </c>
      <c r="F28" s="948"/>
      <c r="G28" s="948"/>
      <c r="H28" s="948"/>
      <c r="I28" s="948"/>
      <c r="J28" s="980" t="s">
        <v>4041</v>
      </c>
      <c r="K28" s="876"/>
      <c r="M28" s="19" t="s">
        <v>4181</v>
      </c>
    </row>
    <row r="29" spans="1:13">
      <c r="A29" s="938">
        <f t="shared" si="0"/>
        <v>4</v>
      </c>
      <c r="B29" s="938" t="s">
        <v>3003</v>
      </c>
      <c r="C29" s="948"/>
      <c r="D29" s="948"/>
      <c r="E29" s="948">
        <v>1</v>
      </c>
      <c r="F29" s="948"/>
      <c r="G29" s="948"/>
      <c r="H29" s="948"/>
      <c r="I29" s="948"/>
      <c r="J29" s="980" t="s">
        <v>4041</v>
      </c>
      <c r="K29" s="876"/>
      <c r="M29" s="19" t="s">
        <v>4181</v>
      </c>
    </row>
    <row r="30" spans="1:13">
      <c r="A30" s="938">
        <f t="shared" si="0"/>
        <v>5</v>
      </c>
      <c r="B30" s="938" t="s">
        <v>3004</v>
      </c>
      <c r="C30" s="948"/>
      <c r="D30" s="948"/>
      <c r="E30" s="948">
        <v>1</v>
      </c>
      <c r="F30" s="948"/>
      <c r="G30" s="948"/>
      <c r="H30" s="948"/>
      <c r="I30" s="948"/>
      <c r="J30" s="980" t="s">
        <v>4041</v>
      </c>
      <c r="K30" s="876"/>
      <c r="M30" s="19" t="s">
        <v>4181</v>
      </c>
    </row>
    <row r="31" spans="1:13">
      <c r="A31" s="938">
        <f t="shared" si="0"/>
        <v>6</v>
      </c>
      <c r="B31" s="938" t="s">
        <v>3038</v>
      </c>
      <c r="C31" s="948"/>
      <c r="D31" s="948"/>
      <c r="E31" s="948">
        <v>1</v>
      </c>
      <c r="F31" s="948"/>
      <c r="G31" s="948"/>
      <c r="H31" s="948"/>
      <c r="I31" s="948"/>
      <c r="J31" s="980" t="s">
        <v>4041</v>
      </c>
      <c r="K31" s="876"/>
      <c r="M31" s="19" t="s">
        <v>4181</v>
      </c>
    </row>
    <row r="32" spans="1:13">
      <c r="A32" s="938">
        <f t="shared" si="0"/>
        <v>7</v>
      </c>
      <c r="B32" s="938" t="s">
        <v>3039</v>
      </c>
      <c r="C32" s="948"/>
      <c r="D32" s="948"/>
      <c r="E32" s="948">
        <v>1</v>
      </c>
      <c r="F32" s="948"/>
      <c r="G32" s="948"/>
      <c r="H32" s="948"/>
      <c r="I32" s="948"/>
      <c r="J32" s="980" t="s">
        <v>4041</v>
      </c>
      <c r="K32" s="876"/>
      <c r="M32" s="19" t="s">
        <v>4181</v>
      </c>
    </row>
    <row r="33" spans="1:13">
      <c r="A33" s="944" t="s">
        <v>1717</v>
      </c>
      <c r="B33" s="943" t="s">
        <v>4111</v>
      </c>
      <c r="C33" s="948"/>
      <c r="D33" s="948"/>
      <c r="E33" s="948"/>
      <c r="F33" s="948"/>
      <c r="G33" s="948"/>
      <c r="H33" s="948"/>
      <c r="I33" s="948"/>
      <c r="J33" s="875"/>
      <c r="K33" s="876"/>
    </row>
    <row r="34" spans="1:13">
      <c r="A34" s="938" t="s">
        <v>4108</v>
      </c>
      <c r="B34" s="938" t="s">
        <v>3044</v>
      </c>
      <c r="C34" s="948"/>
      <c r="D34" s="948"/>
      <c r="E34" s="985">
        <v>1</v>
      </c>
      <c r="F34" s="985"/>
      <c r="G34" s="948"/>
      <c r="H34" s="948"/>
      <c r="I34" s="948"/>
      <c r="J34" s="980" t="s">
        <v>4041</v>
      </c>
      <c r="K34" s="876"/>
      <c r="M34" s="19" t="s">
        <v>4181</v>
      </c>
    </row>
    <row r="35" spans="1:13">
      <c r="A35" s="938">
        <f t="shared" si="0"/>
        <v>2</v>
      </c>
      <c r="B35" s="938" t="s">
        <v>3047</v>
      </c>
      <c r="C35" s="985">
        <v>1</v>
      </c>
      <c r="D35" s="985"/>
      <c r="E35" s="948"/>
      <c r="F35" s="948"/>
      <c r="G35" s="948"/>
      <c r="H35" s="948"/>
      <c r="I35" s="948"/>
      <c r="J35" s="979" t="s">
        <v>4034</v>
      </c>
      <c r="K35" s="876"/>
      <c r="M35" s="19" t="s">
        <v>4181</v>
      </c>
    </row>
    <row r="36" spans="1:13">
      <c r="A36" s="944" t="s">
        <v>1729</v>
      </c>
      <c r="B36" s="943" t="s">
        <v>4112</v>
      </c>
      <c r="C36" s="948"/>
      <c r="D36" s="948"/>
      <c r="E36" s="948"/>
      <c r="F36" s="948"/>
      <c r="G36" s="948"/>
      <c r="H36" s="948"/>
      <c r="I36" s="948"/>
      <c r="J36" s="875"/>
      <c r="K36" s="876"/>
    </row>
    <row r="37" spans="1:13">
      <c r="A37" s="938" t="s">
        <v>4108</v>
      </c>
      <c r="B37" s="938" t="s">
        <v>3003</v>
      </c>
      <c r="C37" s="948"/>
      <c r="D37" s="948"/>
      <c r="E37" s="948">
        <v>1</v>
      </c>
      <c r="F37" s="948"/>
      <c r="G37" s="948"/>
      <c r="H37" s="948"/>
      <c r="I37" s="948"/>
      <c r="J37" s="980" t="s">
        <v>4041</v>
      </c>
      <c r="K37" s="876"/>
      <c r="M37" s="19" t="s">
        <v>4181</v>
      </c>
    </row>
    <row r="38" spans="1:13">
      <c r="A38" s="938">
        <f t="shared" si="0"/>
        <v>2</v>
      </c>
      <c r="B38" s="938" t="s">
        <v>3004</v>
      </c>
      <c r="C38" s="948"/>
      <c r="D38" s="948"/>
      <c r="E38" s="948">
        <v>1</v>
      </c>
      <c r="F38" s="948"/>
      <c r="G38" s="948"/>
      <c r="H38" s="948"/>
      <c r="I38" s="948"/>
      <c r="J38" s="980" t="s">
        <v>4041</v>
      </c>
      <c r="K38" s="876"/>
      <c r="M38" s="19" t="s">
        <v>4181</v>
      </c>
    </row>
    <row r="39" spans="1:13">
      <c r="A39" s="938">
        <f t="shared" si="0"/>
        <v>3</v>
      </c>
      <c r="B39" s="938" t="s">
        <v>3038</v>
      </c>
      <c r="C39" s="948"/>
      <c r="D39" s="948"/>
      <c r="E39" s="948">
        <v>1</v>
      </c>
      <c r="F39" s="948"/>
      <c r="G39" s="948"/>
      <c r="H39" s="948"/>
      <c r="I39" s="948"/>
      <c r="J39" s="980" t="s">
        <v>4041</v>
      </c>
      <c r="K39" s="876"/>
      <c r="M39" s="19" t="s">
        <v>4181</v>
      </c>
    </row>
    <row r="40" spans="1:13">
      <c r="A40" s="938">
        <f t="shared" si="0"/>
        <v>4</v>
      </c>
      <c r="B40" s="938" t="s">
        <v>3039</v>
      </c>
      <c r="C40" s="948"/>
      <c r="D40" s="948"/>
      <c r="E40" s="948">
        <v>1</v>
      </c>
      <c r="F40" s="948"/>
      <c r="G40" s="948"/>
      <c r="H40" s="948"/>
      <c r="I40" s="948"/>
      <c r="J40" s="980" t="s">
        <v>4041</v>
      </c>
      <c r="K40" s="876"/>
      <c r="M40" s="19" t="s">
        <v>4181</v>
      </c>
    </row>
    <row r="41" spans="1:13">
      <c r="A41" s="938">
        <f t="shared" si="0"/>
        <v>5</v>
      </c>
      <c r="B41" s="938" t="s">
        <v>3040</v>
      </c>
      <c r="C41" s="948"/>
      <c r="D41" s="948"/>
      <c r="E41" s="948">
        <v>1</v>
      </c>
      <c r="F41" s="948"/>
      <c r="G41" s="948"/>
      <c r="H41" s="948"/>
      <c r="I41" s="948"/>
      <c r="J41" s="980" t="s">
        <v>4041</v>
      </c>
      <c r="K41" s="876"/>
      <c r="M41" s="19" t="s">
        <v>4181</v>
      </c>
    </row>
    <row r="42" spans="1:13">
      <c r="A42" s="938">
        <f t="shared" si="0"/>
        <v>6</v>
      </c>
      <c r="B42" s="938" t="s">
        <v>3041</v>
      </c>
      <c r="C42" s="948"/>
      <c r="D42" s="948"/>
      <c r="E42" s="948">
        <v>1</v>
      </c>
      <c r="F42" s="948"/>
      <c r="G42" s="948"/>
      <c r="H42" s="948"/>
      <c r="I42" s="948"/>
      <c r="J42" s="980" t="s">
        <v>4041</v>
      </c>
      <c r="K42" s="876"/>
      <c r="M42" s="19" t="s">
        <v>4181</v>
      </c>
    </row>
    <row r="43" spans="1:13">
      <c r="A43" s="938">
        <f t="shared" si="0"/>
        <v>7</v>
      </c>
      <c r="B43" s="938" t="s">
        <v>3042</v>
      </c>
      <c r="C43" s="948">
        <v>1</v>
      </c>
      <c r="D43" s="948"/>
      <c r="E43" s="948"/>
      <c r="F43" s="948"/>
      <c r="G43" s="948"/>
      <c r="H43" s="948"/>
      <c r="I43" s="948"/>
      <c r="J43" s="979" t="s">
        <v>4034</v>
      </c>
      <c r="K43" s="876"/>
      <c r="M43" s="19" t="s">
        <v>4181</v>
      </c>
    </row>
    <row r="44" spans="1:13">
      <c r="A44" s="938">
        <f t="shared" si="0"/>
        <v>8</v>
      </c>
      <c r="B44" s="938" t="s">
        <v>3043</v>
      </c>
      <c r="C44" s="948">
        <v>1</v>
      </c>
      <c r="D44" s="948"/>
      <c r="E44" s="948"/>
      <c r="F44" s="948"/>
      <c r="G44" s="948"/>
      <c r="H44" s="948"/>
      <c r="I44" s="948"/>
      <c r="J44" s="979" t="s">
        <v>4034</v>
      </c>
      <c r="K44" s="876"/>
      <c r="M44" s="19" t="s">
        <v>4181</v>
      </c>
    </row>
    <row r="45" spans="1:13">
      <c r="A45" s="938">
        <f t="shared" si="0"/>
        <v>9</v>
      </c>
      <c r="B45" s="938" t="s">
        <v>3044</v>
      </c>
      <c r="C45" s="948"/>
      <c r="D45" s="948"/>
      <c r="E45" s="948">
        <v>1</v>
      </c>
      <c r="F45" s="948"/>
      <c r="G45" s="948"/>
      <c r="H45" s="948"/>
      <c r="I45" s="948"/>
      <c r="J45" s="980" t="s">
        <v>4041</v>
      </c>
      <c r="K45" s="876"/>
      <c r="M45" s="19" t="s">
        <v>4181</v>
      </c>
    </row>
    <row r="46" spans="1:13">
      <c r="A46" s="938">
        <f t="shared" si="0"/>
        <v>10</v>
      </c>
      <c r="B46" s="938" t="s">
        <v>3045</v>
      </c>
      <c r="C46" s="948"/>
      <c r="D46" s="948"/>
      <c r="E46" s="948">
        <v>1</v>
      </c>
      <c r="F46" s="948"/>
      <c r="G46" s="948"/>
      <c r="H46" s="948"/>
      <c r="I46" s="948"/>
      <c r="J46" s="980" t="s">
        <v>4041</v>
      </c>
      <c r="K46" s="876"/>
      <c r="M46" s="19" t="s">
        <v>4181</v>
      </c>
    </row>
    <row r="47" spans="1:13">
      <c r="A47" s="938">
        <f t="shared" si="0"/>
        <v>11</v>
      </c>
      <c r="B47" s="938" t="s">
        <v>3046</v>
      </c>
      <c r="C47" s="948"/>
      <c r="D47" s="948"/>
      <c r="E47" s="948">
        <v>1</v>
      </c>
      <c r="F47" s="948"/>
      <c r="G47" s="948"/>
      <c r="H47" s="948"/>
      <c r="I47" s="948"/>
      <c r="J47" s="980" t="s">
        <v>4041</v>
      </c>
      <c r="K47" s="876"/>
      <c r="M47" s="19" t="s">
        <v>4181</v>
      </c>
    </row>
    <row r="48" spans="1:13">
      <c r="A48" s="938">
        <f t="shared" si="0"/>
        <v>12</v>
      </c>
      <c r="B48" s="938" t="s">
        <v>3047</v>
      </c>
      <c r="C48" s="948"/>
      <c r="D48" s="948"/>
      <c r="E48" s="948">
        <v>1</v>
      </c>
      <c r="F48" s="948"/>
      <c r="G48" s="948"/>
      <c r="H48" s="948"/>
      <c r="I48" s="948"/>
      <c r="J48" s="980" t="s">
        <v>4041</v>
      </c>
      <c r="K48" s="876"/>
      <c r="M48" s="19" t="s">
        <v>4181</v>
      </c>
    </row>
    <row r="49" spans="1:13">
      <c r="A49" s="938">
        <f t="shared" si="0"/>
        <v>13</v>
      </c>
      <c r="B49" s="938" t="s">
        <v>3048</v>
      </c>
      <c r="C49" s="948"/>
      <c r="D49" s="948"/>
      <c r="E49" s="948">
        <v>1</v>
      </c>
      <c r="F49" s="948"/>
      <c r="G49" s="948"/>
      <c r="H49" s="948"/>
      <c r="I49" s="948"/>
      <c r="J49" s="980" t="s">
        <v>4041</v>
      </c>
      <c r="K49" s="876"/>
      <c r="M49" s="19" t="s">
        <v>4181</v>
      </c>
    </row>
    <row r="50" spans="1:13">
      <c r="A50" s="944" t="s">
        <v>1732</v>
      </c>
      <c r="B50" s="943" t="s">
        <v>4113</v>
      </c>
      <c r="C50" s="948"/>
      <c r="D50" s="948"/>
      <c r="E50" s="948"/>
      <c r="F50" s="948"/>
      <c r="G50" s="948"/>
      <c r="H50" s="948"/>
      <c r="I50" s="948"/>
      <c r="J50" s="875"/>
      <c r="K50" s="876"/>
    </row>
    <row r="51" spans="1:13">
      <c r="A51" s="938" t="s">
        <v>4108</v>
      </c>
      <c r="B51" s="938" t="s">
        <v>4114</v>
      </c>
      <c r="C51" s="948"/>
      <c r="D51" s="986"/>
      <c r="E51" s="985"/>
      <c r="F51" s="985">
        <v>1</v>
      </c>
      <c r="G51" s="948"/>
      <c r="H51" s="948"/>
      <c r="I51" s="948"/>
      <c r="J51" s="982" t="s">
        <v>4042</v>
      </c>
      <c r="K51" s="876"/>
      <c r="M51" s="19" t="s">
        <v>4182</v>
      </c>
    </row>
    <row r="52" spans="1:13">
      <c r="A52" s="938">
        <f t="shared" si="0"/>
        <v>2</v>
      </c>
      <c r="B52" s="938" t="s">
        <v>3006</v>
      </c>
      <c r="C52" s="948"/>
      <c r="D52" s="986"/>
      <c r="E52" s="986">
        <v>1</v>
      </c>
      <c r="F52" s="986"/>
      <c r="G52" s="948"/>
      <c r="H52" s="948"/>
      <c r="I52" s="948"/>
      <c r="J52" s="980" t="s">
        <v>4041</v>
      </c>
      <c r="K52" s="876"/>
      <c r="M52" s="19" t="s">
        <v>4181</v>
      </c>
    </row>
    <row r="53" spans="1:13">
      <c r="A53" s="938">
        <f t="shared" si="0"/>
        <v>3</v>
      </c>
      <c r="B53" s="938" t="s">
        <v>2991</v>
      </c>
      <c r="C53" s="948"/>
      <c r="D53" s="948"/>
      <c r="E53" s="948">
        <v>1</v>
      </c>
      <c r="F53" s="948"/>
      <c r="G53" s="948"/>
      <c r="H53" s="948"/>
      <c r="I53" s="948"/>
      <c r="J53" s="980" t="s">
        <v>4041</v>
      </c>
      <c r="K53" s="876"/>
      <c r="M53" s="19" t="s">
        <v>4181</v>
      </c>
    </row>
    <row r="54" spans="1:13">
      <c r="A54" s="938">
        <f t="shared" si="0"/>
        <v>4</v>
      </c>
      <c r="B54" s="938" t="s">
        <v>2992</v>
      </c>
      <c r="C54" s="948"/>
      <c r="D54" s="948"/>
      <c r="E54" s="948">
        <v>1</v>
      </c>
      <c r="F54" s="948"/>
      <c r="G54" s="948"/>
      <c r="H54" s="948"/>
      <c r="I54" s="948"/>
      <c r="J54" s="980" t="s">
        <v>4041</v>
      </c>
      <c r="K54" s="876"/>
      <c r="M54" s="19" t="s">
        <v>4181</v>
      </c>
    </row>
    <row r="55" spans="1:13">
      <c r="A55" s="938">
        <f t="shared" si="0"/>
        <v>5</v>
      </c>
      <c r="B55" s="938" t="s">
        <v>2993</v>
      </c>
      <c r="C55" s="948"/>
      <c r="D55" s="948"/>
      <c r="E55" s="948">
        <v>1</v>
      </c>
      <c r="F55" s="948"/>
      <c r="G55" s="948"/>
      <c r="H55" s="948"/>
      <c r="I55" s="948"/>
      <c r="J55" s="980" t="s">
        <v>4041</v>
      </c>
      <c r="K55" s="876"/>
      <c r="M55" s="19" t="s">
        <v>4181</v>
      </c>
    </row>
    <row r="56" spans="1:13">
      <c r="A56" s="938">
        <f t="shared" si="0"/>
        <v>6</v>
      </c>
      <c r="B56" s="938" t="s">
        <v>2994</v>
      </c>
      <c r="C56" s="948"/>
      <c r="D56" s="948"/>
      <c r="E56" s="948">
        <v>1</v>
      </c>
      <c r="F56" s="948"/>
      <c r="G56" s="948"/>
      <c r="H56" s="948"/>
      <c r="I56" s="948"/>
      <c r="J56" s="980" t="s">
        <v>4041</v>
      </c>
      <c r="K56" s="876"/>
      <c r="M56" s="19" t="s">
        <v>4181</v>
      </c>
    </row>
    <row r="57" spans="1:13">
      <c r="A57" s="938">
        <f t="shared" si="0"/>
        <v>7</v>
      </c>
      <c r="B57" s="938" t="s">
        <v>2995</v>
      </c>
      <c r="C57" s="985"/>
      <c r="D57" s="985">
        <v>1</v>
      </c>
      <c r="E57" s="948"/>
      <c r="F57" s="948"/>
      <c r="G57" s="948"/>
      <c r="H57" s="948"/>
      <c r="I57" s="948"/>
      <c r="J57" s="981" t="s">
        <v>4038</v>
      </c>
      <c r="K57" s="876"/>
      <c r="M57" s="19" t="s">
        <v>4181</v>
      </c>
    </row>
    <row r="58" spans="1:13">
      <c r="A58" s="938">
        <f t="shared" si="0"/>
        <v>8</v>
      </c>
      <c r="B58" s="938" t="s">
        <v>2996</v>
      </c>
      <c r="C58" s="948"/>
      <c r="D58" s="948"/>
      <c r="E58" s="948">
        <v>1</v>
      </c>
      <c r="F58" s="948"/>
      <c r="G58" s="948"/>
      <c r="H58" s="948"/>
      <c r="I58" s="948"/>
      <c r="J58" s="980" t="s">
        <v>4041</v>
      </c>
      <c r="K58" s="876"/>
      <c r="M58" s="19" t="s">
        <v>4181</v>
      </c>
    </row>
    <row r="59" spans="1:13">
      <c r="A59" s="938">
        <f t="shared" si="0"/>
        <v>9</v>
      </c>
      <c r="B59" s="938" t="s">
        <v>2997</v>
      </c>
      <c r="C59" s="948"/>
      <c r="D59" s="948"/>
      <c r="E59" s="948">
        <v>1</v>
      </c>
      <c r="F59" s="948"/>
      <c r="G59" s="948"/>
      <c r="H59" s="948"/>
      <c r="I59" s="948"/>
      <c r="J59" s="980" t="s">
        <v>4041</v>
      </c>
      <c r="K59" s="876"/>
      <c r="M59" s="19" t="s">
        <v>4181</v>
      </c>
    </row>
    <row r="60" spans="1:13">
      <c r="A60" s="938">
        <f t="shared" si="0"/>
        <v>10</v>
      </c>
      <c r="B60" s="938" t="s">
        <v>2998</v>
      </c>
      <c r="C60" s="948"/>
      <c r="D60" s="948"/>
      <c r="E60" s="948">
        <v>1</v>
      </c>
      <c r="F60" s="948"/>
      <c r="G60" s="948"/>
      <c r="H60" s="948"/>
      <c r="I60" s="948"/>
      <c r="J60" s="980" t="s">
        <v>4041</v>
      </c>
      <c r="K60" s="876"/>
      <c r="M60" s="19" t="s">
        <v>4181</v>
      </c>
    </row>
    <row r="61" spans="1:13">
      <c r="A61" s="938">
        <f t="shared" si="0"/>
        <v>11</v>
      </c>
      <c r="B61" s="938" t="s">
        <v>2999</v>
      </c>
      <c r="C61" s="948">
        <v>1</v>
      </c>
      <c r="D61" s="948"/>
      <c r="E61" s="948"/>
      <c r="F61" s="948"/>
      <c r="G61" s="948"/>
      <c r="H61" s="948"/>
      <c r="I61" s="948"/>
      <c r="J61" s="979" t="s">
        <v>4034</v>
      </c>
      <c r="K61" s="876"/>
      <c r="M61" s="19" t="s">
        <v>4181</v>
      </c>
    </row>
    <row r="62" spans="1:13">
      <c r="A62" s="938">
        <f t="shared" si="0"/>
        <v>12</v>
      </c>
      <c r="B62" s="938" t="s">
        <v>3000</v>
      </c>
      <c r="C62" s="948"/>
      <c r="D62" s="948"/>
      <c r="E62" s="948">
        <v>1</v>
      </c>
      <c r="F62" s="948"/>
      <c r="G62" s="948"/>
      <c r="H62" s="948"/>
      <c r="I62" s="948"/>
      <c r="J62" s="980" t="s">
        <v>4041</v>
      </c>
      <c r="K62" s="876"/>
      <c r="M62" s="19" t="s">
        <v>4181</v>
      </c>
    </row>
    <row r="63" spans="1:13">
      <c r="A63" s="938">
        <f t="shared" si="0"/>
        <v>13</v>
      </c>
      <c r="B63" s="938" t="s">
        <v>3001</v>
      </c>
      <c r="C63" s="948"/>
      <c r="D63" s="948"/>
      <c r="E63" s="948">
        <v>1</v>
      </c>
      <c r="F63" s="948"/>
      <c r="G63" s="948"/>
      <c r="H63" s="948"/>
      <c r="I63" s="948"/>
      <c r="J63" s="980" t="s">
        <v>4041</v>
      </c>
      <c r="K63" s="876"/>
      <c r="M63" s="19" t="s">
        <v>4181</v>
      </c>
    </row>
    <row r="64" spans="1:13">
      <c r="A64" s="938">
        <f t="shared" si="0"/>
        <v>14</v>
      </c>
      <c r="B64" s="938" t="s">
        <v>3002</v>
      </c>
      <c r="C64" s="948">
        <v>1</v>
      </c>
      <c r="D64" s="948"/>
      <c r="E64" s="948"/>
      <c r="F64" s="948"/>
      <c r="G64" s="948"/>
      <c r="H64" s="948"/>
      <c r="I64" s="948"/>
      <c r="J64" s="979" t="s">
        <v>4034</v>
      </c>
      <c r="K64" s="876"/>
      <c r="M64" s="19" t="s">
        <v>4181</v>
      </c>
    </row>
    <row r="65" spans="1:13">
      <c r="A65" s="938">
        <f t="shared" si="0"/>
        <v>15</v>
      </c>
      <c r="B65" s="938" t="s">
        <v>3003</v>
      </c>
      <c r="C65" s="948"/>
      <c r="D65" s="948"/>
      <c r="E65" s="948">
        <v>1</v>
      </c>
      <c r="F65" s="948"/>
      <c r="G65" s="948"/>
      <c r="H65" s="948"/>
      <c r="I65" s="948"/>
      <c r="J65" s="980" t="s">
        <v>4041</v>
      </c>
      <c r="K65" s="876"/>
      <c r="M65" s="19" t="s">
        <v>4181</v>
      </c>
    </row>
    <row r="66" spans="1:13">
      <c r="A66" s="944" t="s">
        <v>1771</v>
      </c>
      <c r="B66" s="943" t="s">
        <v>4115</v>
      </c>
      <c r="C66" s="948"/>
      <c r="D66" s="948"/>
      <c r="E66" s="948"/>
      <c r="F66" s="948"/>
      <c r="G66" s="948"/>
      <c r="H66" s="948"/>
      <c r="I66" s="948"/>
      <c r="J66" s="875"/>
      <c r="K66" s="876"/>
    </row>
    <row r="67" spans="1:13">
      <c r="A67" s="938" t="s">
        <v>4108</v>
      </c>
      <c r="B67" s="938" t="s">
        <v>3006</v>
      </c>
      <c r="C67" s="948"/>
      <c r="D67" s="948"/>
      <c r="E67" s="948">
        <v>1</v>
      </c>
      <c r="F67" s="948"/>
      <c r="G67" s="948"/>
      <c r="H67" s="948"/>
      <c r="I67" s="948"/>
      <c r="J67" s="980" t="s">
        <v>4041</v>
      </c>
      <c r="K67" s="876"/>
      <c r="M67" s="19" t="s">
        <v>4181</v>
      </c>
    </row>
    <row r="68" spans="1:13">
      <c r="A68" s="938">
        <f t="shared" si="0"/>
        <v>2</v>
      </c>
      <c r="B68" s="938" t="s">
        <v>2994</v>
      </c>
      <c r="C68" s="948"/>
      <c r="D68" s="948"/>
      <c r="E68" s="985"/>
      <c r="F68" s="948"/>
      <c r="G68" s="948"/>
      <c r="H68" s="948"/>
      <c r="I68" s="948"/>
      <c r="J68" s="980" t="s">
        <v>4041</v>
      </c>
      <c r="K68" s="876"/>
      <c r="M68" s="1" t="s">
        <v>4101</v>
      </c>
    </row>
    <row r="69" spans="1:13">
      <c r="A69" s="938">
        <f t="shared" si="0"/>
        <v>3</v>
      </c>
      <c r="B69" s="938" t="s">
        <v>2995</v>
      </c>
      <c r="C69" s="948"/>
      <c r="D69" s="948"/>
      <c r="E69" s="985"/>
      <c r="F69" s="948"/>
      <c r="G69" s="948"/>
      <c r="H69" s="948"/>
      <c r="I69" s="948"/>
      <c r="J69" s="980" t="s">
        <v>4041</v>
      </c>
      <c r="K69" s="876"/>
      <c r="M69" s="1" t="s">
        <v>4101</v>
      </c>
    </row>
    <row r="70" spans="1:13">
      <c r="A70" s="938">
        <f t="shared" si="0"/>
        <v>4</v>
      </c>
      <c r="B70" s="938" t="s">
        <v>2996</v>
      </c>
      <c r="C70" s="948"/>
      <c r="D70" s="948"/>
      <c r="E70" s="948">
        <v>1</v>
      </c>
      <c r="F70" s="948"/>
      <c r="G70" s="948"/>
      <c r="H70" s="948"/>
      <c r="I70" s="948"/>
      <c r="J70" s="980" t="s">
        <v>4041</v>
      </c>
      <c r="K70" s="876"/>
      <c r="M70" s="19" t="s">
        <v>4181</v>
      </c>
    </row>
    <row r="71" spans="1:13">
      <c r="A71" s="938">
        <f t="shared" ref="A71:A137" si="1">A70+1</f>
        <v>5</v>
      </c>
      <c r="B71" s="938" t="s">
        <v>2998</v>
      </c>
      <c r="C71" s="948"/>
      <c r="D71" s="948"/>
      <c r="E71" s="948">
        <v>1</v>
      </c>
      <c r="F71" s="948"/>
      <c r="G71" s="948"/>
      <c r="H71" s="948"/>
      <c r="I71" s="948"/>
      <c r="J71" s="980" t="s">
        <v>4041</v>
      </c>
      <c r="K71" s="876"/>
      <c r="M71" s="19" t="s">
        <v>4181</v>
      </c>
    </row>
    <row r="72" spans="1:13">
      <c r="A72" s="938">
        <f t="shared" si="1"/>
        <v>6</v>
      </c>
      <c r="B72" s="938" t="s">
        <v>2999</v>
      </c>
      <c r="C72" s="948"/>
      <c r="D72" s="948"/>
      <c r="E72" s="948">
        <v>1</v>
      </c>
      <c r="F72" s="948"/>
      <c r="G72" s="948"/>
      <c r="H72" s="948"/>
      <c r="I72" s="948"/>
      <c r="J72" s="980" t="s">
        <v>4041</v>
      </c>
      <c r="K72" s="876"/>
      <c r="M72" s="19" t="s">
        <v>4181</v>
      </c>
    </row>
    <row r="73" spans="1:13">
      <c r="A73" s="938">
        <f t="shared" si="1"/>
        <v>7</v>
      </c>
      <c r="B73" s="938" t="s">
        <v>3000</v>
      </c>
      <c r="C73" s="948"/>
      <c r="D73" s="948"/>
      <c r="E73" s="948">
        <v>1</v>
      </c>
      <c r="F73" s="948"/>
      <c r="G73" s="948"/>
      <c r="H73" s="948"/>
      <c r="I73" s="948"/>
      <c r="J73" s="980" t="s">
        <v>4041</v>
      </c>
      <c r="K73" s="876"/>
      <c r="M73" s="19" t="s">
        <v>4181</v>
      </c>
    </row>
    <row r="74" spans="1:13">
      <c r="A74" s="938">
        <f t="shared" si="1"/>
        <v>8</v>
      </c>
      <c r="B74" s="938" t="s">
        <v>3038</v>
      </c>
      <c r="C74" s="948"/>
      <c r="D74" s="948"/>
      <c r="E74" s="948">
        <v>1</v>
      </c>
      <c r="F74" s="948"/>
      <c r="G74" s="948"/>
      <c r="H74" s="948"/>
      <c r="I74" s="948"/>
      <c r="J74" s="980" t="s">
        <v>4041</v>
      </c>
      <c r="K74" s="876"/>
      <c r="M74" s="19" t="s">
        <v>4181</v>
      </c>
    </row>
    <row r="75" spans="1:13">
      <c r="A75" s="938">
        <f t="shared" si="1"/>
        <v>9</v>
      </c>
      <c r="B75" s="938" t="s">
        <v>3039</v>
      </c>
      <c r="C75" s="948"/>
      <c r="D75" s="948"/>
      <c r="E75" s="948">
        <v>1</v>
      </c>
      <c r="F75" s="948"/>
      <c r="G75" s="948"/>
      <c r="H75" s="948"/>
      <c r="I75" s="948"/>
      <c r="J75" s="980" t="s">
        <v>4041</v>
      </c>
      <c r="K75" s="876"/>
      <c r="M75" s="19" t="s">
        <v>4181</v>
      </c>
    </row>
    <row r="76" spans="1:13">
      <c r="A76" s="938">
        <f t="shared" si="1"/>
        <v>10</v>
      </c>
      <c r="B76" s="938" t="s">
        <v>3041</v>
      </c>
      <c r="C76" s="948"/>
      <c r="D76" s="948"/>
      <c r="E76" s="948">
        <v>1</v>
      </c>
      <c r="F76" s="948"/>
      <c r="G76" s="948"/>
      <c r="H76" s="948"/>
      <c r="I76" s="948"/>
      <c r="J76" s="980" t="s">
        <v>4041</v>
      </c>
      <c r="K76" s="876"/>
      <c r="M76" s="19" t="s">
        <v>4181</v>
      </c>
    </row>
    <row r="77" spans="1:13">
      <c r="A77" s="944" t="s">
        <v>4116</v>
      </c>
      <c r="B77" s="943" t="s">
        <v>4117</v>
      </c>
      <c r="C77" s="948"/>
      <c r="D77" s="948"/>
      <c r="E77" s="948"/>
      <c r="F77" s="948"/>
      <c r="G77" s="948"/>
      <c r="H77" s="948"/>
      <c r="I77" s="948"/>
      <c r="J77" s="875"/>
      <c r="K77" s="876"/>
    </row>
    <row r="78" spans="1:13">
      <c r="A78" s="938" t="s">
        <v>4108</v>
      </c>
      <c r="B78" s="938" t="s">
        <v>3006</v>
      </c>
      <c r="C78" s="948"/>
      <c r="D78" s="948"/>
      <c r="E78" s="948">
        <v>1</v>
      </c>
      <c r="F78" s="948"/>
      <c r="G78" s="948"/>
      <c r="H78" s="948"/>
      <c r="I78" s="948"/>
      <c r="J78" s="980" t="s">
        <v>4041</v>
      </c>
      <c r="K78" s="876"/>
      <c r="M78" s="19" t="s">
        <v>4181</v>
      </c>
    </row>
    <row r="79" spans="1:13">
      <c r="A79" s="938">
        <f t="shared" si="1"/>
        <v>2</v>
      </c>
      <c r="B79" s="938" t="s">
        <v>2991</v>
      </c>
      <c r="C79" s="948"/>
      <c r="D79" s="948"/>
      <c r="E79" s="948">
        <v>1</v>
      </c>
      <c r="F79" s="948"/>
      <c r="G79" s="948"/>
      <c r="H79" s="948"/>
      <c r="I79" s="948"/>
      <c r="J79" s="980" t="s">
        <v>4041</v>
      </c>
      <c r="K79" s="876"/>
      <c r="M79" s="19" t="s">
        <v>4181</v>
      </c>
    </row>
    <row r="80" spans="1:13">
      <c r="A80" s="938">
        <f t="shared" si="1"/>
        <v>3</v>
      </c>
      <c r="B80" s="938" t="s">
        <v>2995</v>
      </c>
      <c r="C80" s="948"/>
      <c r="D80" s="948"/>
      <c r="E80" s="948">
        <v>1</v>
      </c>
      <c r="F80" s="948"/>
      <c r="G80" s="948"/>
      <c r="H80" s="948"/>
      <c r="I80" s="948"/>
      <c r="J80" s="980" t="s">
        <v>4041</v>
      </c>
      <c r="K80" s="876"/>
      <c r="M80" s="19" t="s">
        <v>4181</v>
      </c>
    </row>
    <row r="81" spans="1:13">
      <c r="A81" s="944" t="s">
        <v>4118</v>
      </c>
      <c r="B81" s="943" t="s">
        <v>4119</v>
      </c>
      <c r="C81" s="948"/>
      <c r="D81" s="948"/>
      <c r="E81" s="948"/>
      <c r="F81" s="948"/>
      <c r="G81" s="948"/>
      <c r="H81" s="948"/>
      <c r="I81" s="948"/>
      <c r="J81" s="875"/>
      <c r="K81" s="876"/>
    </row>
    <row r="82" spans="1:13">
      <c r="A82" s="938" t="s">
        <v>4108</v>
      </c>
      <c r="B82" s="938" t="s">
        <v>3006</v>
      </c>
      <c r="C82" s="948"/>
      <c r="D82" s="948"/>
      <c r="E82" s="948">
        <v>1</v>
      </c>
      <c r="F82" s="948"/>
      <c r="G82" s="948"/>
      <c r="H82" s="948"/>
      <c r="I82" s="948"/>
      <c r="J82" s="980" t="s">
        <v>4041</v>
      </c>
      <c r="K82" s="876"/>
      <c r="M82" s="19" t="s">
        <v>4181</v>
      </c>
    </row>
    <row r="83" spans="1:13">
      <c r="A83" s="938">
        <f t="shared" si="1"/>
        <v>2</v>
      </c>
      <c r="B83" s="938" t="s">
        <v>2995</v>
      </c>
      <c r="C83" s="948"/>
      <c r="D83" s="948"/>
      <c r="E83" s="948">
        <v>1</v>
      </c>
      <c r="F83" s="948"/>
      <c r="G83" s="948"/>
      <c r="H83" s="948"/>
      <c r="I83" s="948"/>
      <c r="J83" s="980" t="s">
        <v>4041</v>
      </c>
      <c r="K83" s="876"/>
      <c r="M83" s="19" t="s">
        <v>4181</v>
      </c>
    </row>
    <row r="84" spans="1:13">
      <c r="A84" s="944" t="s">
        <v>4120</v>
      </c>
      <c r="B84" s="943" t="s">
        <v>4122</v>
      </c>
      <c r="C84" s="948"/>
      <c r="D84" s="948"/>
      <c r="E84" s="948"/>
      <c r="F84" s="948"/>
      <c r="G84" s="948"/>
      <c r="H84" s="948"/>
      <c r="I84" s="948"/>
      <c r="J84" s="875"/>
      <c r="K84" s="876"/>
    </row>
    <row r="85" spans="1:13">
      <c r="A85" s="938" t="s">
        <v>4108</v>
      </c>
      <c r="B85" s="938" t="s">
        <v>3790</v>
      </c>
      <c r="C85" s="948"/>
      <c r="D85" s="948"/>
      <c r="E85" s="948"/>
      <c r="F85" s="948">
        <v>1</v>
      </c>
      <c r="G85" s="948"/>
      <c r="H85" s="948"/>
      <c r="I85" s="948"/>
      <c r="J85" s="982" t="s">
        <v>4042</v>
      </c>
      <c r="K85" s="876"/>
      <c r="M85" s="19" t="s">
        <v>4182</v>
      </c>
    </row>
    <row r="86" spans="1:13">
      <c r="A86" s="938">
        <f t="shared" si="1"/>
        <v>2</v>
      </c>
      <c r="B86" s="938" t="s">
        <v>3006</v>
      </c>
      <c r="C86" s="948"/>
      <c r="D86" s="948"/>
      <c r="E86" s="948"/>
      <c r="F86" s="948">
        <v>1</v>
      </c>
      <c r="G86" s="948"/>
      <c r="H86" s="948"/>
      <c r="I86" s="948"/>
      <c r="J86" s="982" t="s">
        <v>4042</v>
      </c>
      <c r="K86" s="876"/>
      <c r="M86" s="19" t="s">
        <v>4181</v>
      </c>
    </row>
    <row r="87" spans="1:13">
      <c r="A87" s="938">
        <f t="shared" si="1"/>
        <v>3</v>
      </c>
      <c r="B87" s="938" t="s">
        <v>2991</v>
      </c>
      <c r="C87" s="948"/>
      <c r="D87" s="948"/>
      <c r="E87" s="948"/>
      <c r="F87" s="948">
        <v>1</v>
      </c>
      <c r="G87" s="948"/>
      <c r="H87" s="948"/>
      <c r="I87" s="948"/>
      <c r="J87" s="982" t="s">
        <v>4042</v>
      </c>
      <c r="K87" s="876"/>
      <c r="M87" s="19" t="s">
        <v>4181</v>
      </c>
    </row>
    <row r="88" spans="1:13">
      <c r="A88" s="938">
        <f t="shared" si="1"/>
        <v>4</v>
      </c>
      <c r="B88" s="938" t="s">
        <v>2992</v>
      </c>
      <c r="C88" s="948"/>
      <c r="D88" s="948"/>
      <c r="E88" s="948"/>
      <c r="F88" s="948">
        <v>1</v>
      </c>
      <c r="G88" s="948"/>
      <c r="H88" s="948"/>
      <c r="I88" s="948"/>
      <c r="J88" s="982" t="s">
        <v>4042</v>
      </c>
      <c r="K88" s="876"/>
      <c r="M88" s="19" t="s">
        <v>4181</v>
      </c>
    </row>
    <row r="89" spans="1:13">
      <c r="A89" s="938">
        <f t="shared" si="1"/>
        <v>5</v>
      </c>
      <c r="B89" s="938" t="s">
        <v>2993</v>
      </c>
      <c r="C89" s="948"/>
      <c r="D89" s="948"/>
      <c r="E89" s="948"/>
      <c r="F89" s="948">
        <v>1</v>
      </c>
      <c r="G89" s="948"/>
      <c r="H89" s="948"/>
      <c r="I89" s="948"/>
      <c r="J89" s="982" t="s">
        <v>4042</v>
      </c>
      <c r="K89" s="876"/>
      <c r="M89" s="19" t="s">
        <v>4181</v>
      </c>
    </row>
    <row r="90" spans="1:13">
      <c r="A90" s="938">
        <f t="shared" si="1"/>
        <v>6</v>
      </c>
      <c r="B90" s="938" t="s">
        <v>2999</v>
      </c>
      <c r="C90" s="948"/>
      <c r="D90" s="948"/>
      <c r="E90" s="948"/>
      <c r="F90" s="948">
        <v>1</v>
      </c>
      <c r="G90" s="948"/>
      <c r="H90" s="948"/>
      <c r="I90" s="948"/>
      <c r="J90" s="982" t="s">
        <v>4042</v>
      </c>
      <c r="K90" s="876"/>
      <c r="M90" s="19" t="s">
        <v>4181</v>
      </c>
    </row>
    <row r="91" spans="1:13">
      <c r="A91" s="938">
        <f t="shared" si="1"/>
        <v>7</v>
      </c>
      <c r="B91" s="938" t="s">
        <v>3001</v>
      </c>
      <c r="C91" s="948"/>
      <c r="D91" s="948"/>
      <c r="E91" s="948"/>
      <c r="F91" s="948">
        <v>1</v>
      </c>
      <c r="G91" s="948"/>
      <c r="H91" s="948"/>
      <c r="I91" s="948"/>
      <c r="J91" s="982" t="s">
        <v>4042</v>
      </c>
      <c r="K91" s="876"/>
      <c r="M91" s="19" t="s">
        <v>4181</v>
      </c>
    </row>
    <row r="92" spans="1:13">
      <c r="A92" s="944" t="s">
        <v>4121</v>
      </c>
      <c r="B92" s="943" t="s">
        <v>4123</v>
      </c>
      <c r="C92" s="948"/>
      <c r="D92" s="948"/>
      <c r="E92" s="948"/>
      <c r="F92" s="948"/>
      <c r="G92" s="948"/>
      <c r="H92" s="948"/>
      <c r="I92" s="948"/>
      <c r="J92" s="875"/>
      <c r="K92" s="876"/>
    </row>
    <row r="93" spans="1:13">
      <c r="A93" s="944"/>
      <c r="B93" s="938" t="s">
        <v>4055</v>
      </c>
      <c r="C93" s="948"/>
      <c r="D93" s="948"/>
      <c r="E93" s="948"/>
      <c r="F93" s="948"/>
      <c r="G93" s="948"/>
      <c r="H93" s="948"/>
      <c r="I93" s="948"/>
      <c r="J93" s="875"/>
      <c r="K93" s="876"/>
    </row>
    <row r="94" spans="1:13">
      <c r="A94" s="938" t="s">
        <v>4108</v>
      </c>
      <c r="B94" s="938" t="s">
        <v>3006</v>
      </c>
      <c r="C94" s="948"/>
      <c r="D94" s="948"/>
      <c r="E94" s="948"/>
      <c r="F94" s="948">
        <v>1</v>
      </c>
      <c r="G94" s="948"/>
      <c r="H94" s="948"/>
      <c r="I94" s="948"/>
      <c r="J94" s="982" t="s">
        <v>4042</v>
      </c>
      <c r="K94" s="876"/>
      <c r="M94" s="19" t="s">
        <v>4181</v>
      </c>
    </row>
    <row r="95" spans="1:13">
      <c r="A95" s="938">
        <f t="shared" si="1"/>
        <v>2</v>
      </c>
      <c r="B95" s="938" t="s">
        <v>2991</v>
      </c>
      <c r="C95" s="948"/>
      <c r="D95" s="948"/>
      <c r="E95" s="948"/>
      <c r="F95" s="948">
        <v>1</v>
      </c>
      <c r="G95" s="948"/>
      <c r="H95" s="948"/>
      <c r="I95" s="948"/>
      <c r="J95" s="982" t="s">
        <v>4042</v>
      </c>
      <c r="K95" s="876"/>
      <c r="M95" s="19" t="s">
        <v>4181</v>
      </c>
    </row>
    <row r="96" spans="1:13">
      <c r="A96" s="938">
        <f t="shared" si="1"/>
        <v>3</v>
      </c>
      <c r="B96" s="938" t="s">
        <v>2992</v>
      </c>
      <c r="C96" s="948"/>
      <c r="D96" s="948"/>
      <c r="E96" s="948"/>
      <c r="F96" s="985"/>
      <c r="G96" s="948"/>
      <c r="H96" s="948"/>
      <c r="I96" s="948"/>
      <c r="J96" s="987"/>
      <c r="K96" s="876"/>
      <c r="M96" s="19" t="s">
        <v>4181</v>
      </c>
    </row>
    <row r="97" spans="1:13">
      <c r="A97" s="938">
        <f t="shared" si="1"/>
        <v>4</v>
      </c>
      <c r="B97" s="938" t="s">
        <v>2993</v>
      </c>
      <c r="C97" s="948"/>
      <c r="D97" s="948"/>
      <c r="E97" s="948"/>
      <c r="F97" s="985">
        <v>1</v>
      </c>
      <c r="G97" s="948"/>
      <c r="H97" s="948"/>
      <c r="I97" s="948"/>
      <c r="J97" s="982" t="s">
        <v>4042</v>
      </c>
      <c r="K97" s="876"/>
      <c r="M97" s="19" t="s">
        <v>4181</v>
      </c>
    </row>
    <row r="98" spans="1:13">
      <c r="A98" s="938">
        <f t="shared" si="1"/>
        <v>5</v>
      </c>
      <c r="B98" s="938" t="s">
        <v>2995</v>
      </c>
      <c r="C98" s="948"/>
      <c r="D98" s="948"/>
      <c r="E98" s="948"/>
      <c r="F98" s="948">
        <v>1</v>
      </c>
      <c r="G98" s="948"/>
      <c r="H98" s="948"/>
      <c r="I98" s="948"/>
      <c r="J98" s="982" t="s">
        <v>4042</v>
      </c>
      <c r="K98" s="876"/>
      <c r="M98" s="19" t="s">
        <v>4181</v>
      </c>
    </row>
    <row r="99" spans="1:13">
      <c r="A99" s="938">
        <f t="shared" si="1"/>
        <v>6</v>
      </c>
      <c r="B99" s="938" t="s">
        <v>2996</v>
      </c>
      <c r="C99" s="948"/>
      <c r="D99" s="948"/>
      <c r="E99" s="948"/>
      <c r="F99" s="948">
        <v>1</v>
      </c>
      <c r="G99" s="948"/>
      <c r="H99" s="948"/>
      <c r="I99" s="948"/>
      <c r="J99" s="982" t="s">
        <v>4042</v>
      </c>
      <c r="K99" s="876"/>
      <c r="M99" s="19" t="s">
        <v>4181</v>
      </c>
    </row>
    <row r="100" spans="1:13">
      <c r="A100" s="938">
        <f t="shared" si="1"/>
        <v>7</v>
      </c>
      <c r="B100" s="938" t="s">
        <v>2998</v>
      </c>
      <c r="C100" s="948"/>
      <c r="D100" s="948"/>
      <c r="E100" s="948"/>
      <c r="F100" s="985"/>
      <c r="G100" s="948"/>
      <c r="H100" s="948"/>
      <c r="I100" s="948"/>
      <c r="J100" s="987"/>
      <c r="K100" s="876"/>
      <c r="M100" s="19" t="s">
        <v>4181</v>
      </c>
    </row>
    <row r="101" spans="1:13">
      <c r="A101" s="938">
        <f t="shared" si="1"/>
        <v>8</v>
      </c>
      <c r="B101" s="938" t="s">
        <v>2999</v>
      </c>
      <c r="C101" s="948"/>
      <c r="D101" s="948"/>
      <c r="E101" s="948"/>
      <c r="F101" s="948">
        <v>1</v>
      </c>
      <c r="G101" s="948"/>
      <c r="H101" s="948"/>
      <c r="I101" s="948"/>
      <c r="J101" s="982" t="s">
        <v>4042</v>
      </c>
      <c r="K101" s="876"/>
      <c r="M101" s="19" t="s">
        <v>4181</v>
      </c>
    </row>
    <row r="102" spans="1:13">
      <c r="A102" s="944" t="s">
        <v>4124</v>
      </c>
      <c r="B102" s="943" t="s">
        <v>4125</v>
      </c>
      <c r="C102" s="948"/>
      <c r="D102" s="948"/>
      <c r="E102" s="948"/>
      <c r="F102" s="948"/>
      <c r="G102" s="948"/>
      <c r="H102" s="948"/>
      <c r="I102" s="948"/>
      <c r="J102" s="875"/>
      <c r="K102" s="876"/>
    </row>
    <row r="103" spans="1:13">
      <c r="A103" s="938" t="s">
        <v>4108</v>
      </c>
      <c r="B103" s="938" t="s">
        <v>3006</v>
      </c>
      <c r="C103" s="948"/>
      <c r="D103" s="948"/>
      <c r="E103" s="948">
        <v>1</v>
      </c>
      <c r="F103" s="948"/>
      <c r="G103" s="948"/>
      <c r="H103" s="948"/>
      <c r="I103" s="948"/>
      <c r="J103" s="980" t="s">
        <v>4041</v>
      </c>
      <c r="K103" s="876"/>
      <c r="M103" s="19" t="s">
        <v>4181</v>
      </c>
    </row>
    <row r="104" spans="1:13">
      <c r="A104" s="944" t="s">
        <v>4127</v>
      </c>
      <c r="B104" s="943" t="s">
        <v>4126</v>
      </c>
      <c r="C104" s="948"/>
      <c r="D104" s="948"/>
      <c r="E104" s="948"/>
      <c r="F104" s="948"/>
      <c r="G104" s="948"/>
      <c r="H104" s="948"/>
      <c r="I104" s="948"/>
      <c r="J104" s="875"/>
      <c r="K104" s="876"/>
    </row>
    <row r="105" spans="1:13">
      <c r="A105" s="938" t="s">
        <v>4108</v>
      </c>
      <c r="B105" s="938" t="s">
        <v>4128</v>
      </c>
      <c r="C105" s="948"/>
      <c r="D105" s="948"/>
      <c r="E105" s="948">
        <v>1</v>
      </c>
      <c r="F105" s="948"/>
      <c r="G105" s="948"/>
      <c r="H105" s="948"/>
      <c r="I105" s="948"/>
      <c r="J105" s="980" t="s">
        <v>4041</v>
      </c>
      <c r="K105" s="876"/>
      <c r="M105" s="19" t="s">
        <v>4181</v>
      </c>
    </row>
    <row r="106" spans="1:13">
      <c r="A106" s="938">
        <f t="shared" si="1"/>
        <v>2</v>
      </c>
      <c r="B106" s="938" t="s">
        <v>3737</v>
      </c>
      <c r="C106" s="948"/>
      <c r="D106" s="948"/>
      <c r="E106" s="948">
        <v>1</v>
      </c>
      <c r="F106" s="948"/>
      <c r="G106" s="948"/>
      <c r="H106" s="948"/>
      <c r="I106" s="948"/>
      <c r="J106" s="980" t="s">
        <v>4041</v>
      </c>
      <c r="K106" s="876"/>
      <c r="M106" s="19" t="s">
        <v>4181</v>
      </c>
    </row>
    <row r="107" spans="1:13">
      <c r="A107" s="938">
        <f t="shared" si="1"/>
        <v>3</v>
      </c>
      <c r="B107" s="938" t="s">
        <v>3743</v>
      </c>
      <c r="C107" s="948"/>
      <c r="D107" s="948"/>
      <c r="E107" s="948">
        <v>1</v>
      </c>
      <c r="F107" s="948"/>
      <c r="G107" s="948"/>
      <c r="H107" s="948"/>
      <c r="I107" s="948"/>
      <c r="J107" s="980" t="s">
        <v>4041</v>
      </c>
      <c r="K107" s="876"/>
      <c r="M107" s="19" t="s">
        <v>4182</v>
      </c>
    </row>
    <row r="108" spans="1:13">
      <c r="A108" s="938">
        <f t="shared" si="1"/>
        <v>4</v>
      </c>
      <c r="B108" s="938" t="s">
        <v>3755</v>
      </c>
      <c r="C108" s="948"/>
      <c r="D108" s="948"/>
      <c r="E108" s="948">
        <v>1</v>
      </c>
      <c r="F108" s="948"/>
      <c r="G108" s="948"/>
      <c r="H108" s="948"/>
      <c r="I108" s="948"/>
      <c r="J108" s="980" t="s">
        <v>4041</v>
      </c>
      <c r="K108" s="876"/>
      <c r="M108" s="19" t="s">
        <v>4181</v>
      </c>
    </row>
    <row r="109" spans="1:13">
      <c r="A109" s="938">
        <f t="shared" si="1"/>
        <v>5</v>
      </c>
      <c r="B109" s="938" t="s">
        <v>3795</v>
      </c>
      <c r="C109" s="948"/>
      <c r="D109" s="948"/>
      <c r="E109" s="948">
        <v>1</v>
      </c>
      <c r="F109" s="948"/>
      <c r="G109" s="948"/>
      <c r="H109" s="948"/>
      <c r="I109" s="948"/>
      <c r="J109" s="980" t="s">
        <v>4041</v>
      </c>
      <c r="K109" s="876"/>
      <c r="M109" s="19" t="s">
        <v>4181</v>
      </c>
    </row>
    <row r="110" spans="1:13">
      <c r="A110" s="938">
        <f t="shared" si="1"/>
        <v>6</v>
      </c>
      <c r="B110" s="938" t="s">
        <v>3796</v>
      </c>
      <c r="C110" s="948"/>
      <c r="D110" s="948"/>
      <c r="E110" s="948">
        <v>1</v>
      </c>
      <c r="F110" s="948"/>
      <c r="G110" s="948"/>
      <c r="H110" s="948"/>
      <c r="I110" s="948"/>
      <c r="J110" s="980" t="s">
        <v>4041</v>
      </c>
      <c r="K110" s="876"/>
      <c r="M110" s="19" t="s">
        <v>4181</v>
      </c>
    </row>
    <row r="111" spans="1:13">
      <c r="A111" s="938">
        <f t="shared" si="1"/>
        <v>7</v>
      </c>
      <c r="B111" s="938" t="s">
        <v>3799</v>
      </c>
      <c r="C111" s="948"/>
      <c r="D111" s="948"/>
      <c r="E111" s="948">
        <v>1</v>
      </c>
      <c r="F111" s="948"/>
      <c r="G111" s="948"/>
      <c r="H111" s="948"/>
      <c r="I111" s="948"/>
      <c r="J111" s="980" t="s">
        <v>4041</v>
      </c>
      <c r="K111" s="876"/>
      <c r="M111" s="19" t="s">
        <v>4181</v>
      </c>
    </row>
    <row r="112" spans="1:13">
      <c r="A112" s="938">
        <f t="shared" si="1"/>
        <v>8</v>
      </c>
      <c r="B112" s="938" t="s">
        <v>3800</v>
      </c>
      <c r="C112" s="948"/>
      <c r="D112" s="948"/>
      <c r="E112" s="948">
        <v>1</v>
      </c>
      <c r="F112" s="948"/>
      <c r="G112" s="948"/>
      <c r="H112" s="948"/>
      <c r="I112" s="948"/>
      <c r="J112" s="980" t="s">
        <v>4041</v>
      </c>
      <c r="K112" s="876"/>
      <c r="M112" s="19" t="s">
        <v>4181</v>
      </c>
    </row>
    <row r="113" spans="1:13">
      <c r="A113" s="938">
        <f t="shared" si="1"/>
        <v>9</v>
      </c>
      <c r="B113" s="938" t="s">
        <v>3803</v>
      </c>
      <c r="C113" s="948"/>
      <c r="D113" s="948"/>
      <c r="E113" s="948">
        <v>1</v>
      </c>
      <c r="F113" s="948"/>
      <c r="G113" s="948"/>
      <c r="H113" s="948"/>
      <c r="I113" s="948"/>
      <c r="J113" s="980" t="s">
        <v>4041</v>
      </c>
      <c r="K113" s="876"/>
      <c r="M113" s="19" t="s">
        <v>4181</v>
      </c>
    </row>
    <row r="114" spans="1:13">
      <c r="A114" s="944" t="s">
        <v>4129</v>
      </c>
      <c r="B114" s="943" t="s">
        <v>3659</v>
      </c>
      <c r="C114" s="948"/>
      <c r="D114" s="948"/>
      <c r="E114" s="948"/>
      <c r="F114" s="948"/>
      <c r="G114" s="948"/>
      <c r="H114" s="948"/>
      <c r="I114" s="948"/>
      <c r="J114" s="875"/>
      <c r="K114" s="876"/>
    </row>
    <row r="115" spans="1:13">
      <c r="A115" s="938" t="s">
        <v>4108</v>
      </c>
      <c r="B115" s="938" t="s">
        <v>3670</v>
      </c>
      <c r="C115" s="948"/>
      <c r="D115" s="948"/>
      <c r="E115" s="948">
        <v>1</v>
      </c>
      <c r="F115" s="948"/>
      <c r="G115" s="948"/>
      <c r="H115" s="948"/>
      <c r="I115" s="948"/>
      <c r="J115" s="980" t="s">
        <v>4041</v>
      </c>
      <c r="K115" s="876"/>
      <c r="M115" s="19" t="s">
        <v>4182</v>
      </c>
    </row>
    <row r="116" spans="1:13">
      <c r="A116" s="945">
        <f t="shared" si="1"/>
        <v>2</v>
      </c>
      <c r="B116" s="945" t="s">
        <v>4072</v>
      </c>
      <c r="C116" s="970"/>
      <c r="D116" s="970"/>
      <c r="E116" s="970">
        <v>1</v>
      </c>
      <c r="F116" s="970"/>
      <c r="G116" s="970"/>
      <c r="H116" s="970"/>
      <c r="I116" s="970"/>
      <c r="J116" s="980" t="s">
        <v>4041</v>
      </c>
      <c r="K116" s="947"/>
      <c r="M116" s="19" t="s">
        <v>4181</v>
      </c>
    </row>
    <row r="117" spans="1:13">
      <c r="A117" s="966" t="s">
        <v>4130</v>
      </c>
      <c r="B117" s="967"/>
      <c r="C117" s="974">
        <f t="shared" ref="C117:I117" si="2">SUM(C2:C116)</f>
        <v>6</v>
      </c>
      <c r="D117" s="974">
        <f t="shared" si="2"/>
        <v>1</v>
      </c>
      <c r="E117" s="974">
        <f t="shared" si="2"/>
        <v>69</v>
      </c>
      <c r="F117" s="974">
        <f t="shared" si="2"/>
        <v>14</v>
      </c>
      <c r="G117" s="974">
        <f t="shared" si="2"/>
        <v>4</v>
      </c>
      <c r="H117" s="974">
        <f t="shared" si="2"/>
        <v>0</v>
      </c>
      <c r="I117" s="974">
        <f t="shared" si="2"/>
        <v>0</v>
      </c>
      <c r="J117" s="975"/>
      <c r="K117" s="976"/>
    </row>
    <row r="118" spans="1:13">
      <c r="A118" s="937" t="s">
        <v>1764</v>
      </c>
      <c r="B118" s="942" t="s">
        <v>4058</v>
      </c>
      <c r="C118" s="971"/>
      <c r="D118" s="972"/>
      <c r="E118" s="972"/>
      <c r="F118" s="972"/>
      <c r="G118" s="972"/>
      <c r="H118" s="972"/>
      <c r="I118" s="972"/>
      <c r="J118" s="972"/>
      <c r="K118" s="973"/>
    </row>
    <row r="119" spans="1:13">
      <c r="A119" s="944" t="s">
        <v>1631</v>
      </c>
      <c r="B119" s="943" t="s">
        <v>3603</v>
      </c>
      <c r="C119" s="938"/>
      <c r="D119" s="875"/>
      <c r="E119" s="875"/>
      <c r="F119" s="875"/>
      <c r="G119" s="875"/>
      <c r="H119" s="875"/>
      <c r="I119" s="875"/>
      <c r="J119" s="875"/>
      <c r="K119" s="876"/>
    </row>
    <row r="120" spans="1:13">
      <c r="A120" s="938" t="s">
        <v>4108</v>
      </c>
      <c r="B120" s="938" t="s">
        <v>4131</v>
      </c>
      <c r="C120" s="938"/>
      <c r="D120" s="875"/>
      <c r="E120" s="875"/>
      <c r="F120" s="875"/>
      <c r="G120" s="875"/>
      <c r="H120" s="875">
        <v>1</v>
      </c>
      <c r="I120" s="875"/>
      <c r="J120" s="977" t="s">
        <v>4031</v>
      </c>
      <c r="K120" s="876"/>
      <c r="M120" s="19" t="s">
        <v>4181</v>
      </c>
    </row>
    <row r="121" spans="1:13">
      <c r="A121" s="938">
        <f t="shared" si="1"/>
        <v>2</v>
      </c>
      <c r="B121" s="938" t="s">
        <v>4132</v>
      </c>
      <c r="C121" s="945"/>
      <c r="D121" s="946"/>
      <c r="E121" s="946"/>
      <c r="F121" s="946"/>
      <c r="G121" s="946"/>
      <c r="H121" s="946">
        <v>1</v>
      </c>
      <c r="I121" s="946"/>
      <c r="J121" s="977" t="s">
        <v>4031</v>
      </c>
      <c r="K121" s="947"/>
      <c r="M121" s="19" t="s">
        <v>4181</v>
      </c>
    </row>
    <row r="122" spans="1:13">
      <c r="A122" s="938">
        <f t="shared" si="1"/>
        <v>3</v>
      </c>
      <c r="B122" s="938" t="s">
        <v>4133</v>
      </c>
      <c r="C122" s="945"/>
      <c r="D122" s="946"/>
      <c r="E122" s="946"/>
      <c r="F122" s="946"/>
      <c r="G122" s="946"/>
      <c r="H122" s="946">
        <v>1</v>
      </c>
      <c r="I122" s="946"/>
      <c r="J122" s="977" t="s">
        <v>4031</v>
      </c>
      <c r="K122" s="947"/>
      <c r="M122" s="19" t="s">
        <v>4181</v>
      </c>
    </row>
    <row r="123" spans="1:13">
      <c r="A123" s="938">
        <f t="shared" si="1"/>
        <v>4</v>
      </c>
      <c r="B123" s="945" t="s">
        <v>4134</v>
      </c>
      <c r="C123" s="945"/>
      <c r="D123" s="946"/>
      <c r="E123" s="946"/>
      <c r="F123" s="946"/>
      <c r="G123" s="946"/>
      <c r="H123" s="946">
        <v>1</v>
      </c>
      <c r="I123" s="946"/>
      <c r="J123" s="977" t="s">
        <v>4031</v>
      </c>
      <c r="K123" s="947"/>
      <c r="M123" s="19" t="s">
        <v>4181</v>
      </c>
    </row>
    <row r="124" spans="1:13">
      <c r="A124" s="944" t="s">
        <v>1663</v>
      </c>
      <c r="B124" s="962" t="s">
        <v>3643</v>
      </c>
      <c r="C124" s="945"/>
      <c r="D124" s="946"/>
      <c r="E124" s="946"/>
      <c r="F124" s="946"/>
      <c r="G124" s="946"/>
      <c r="H124" s="946"/>
      <c r="I124" s="946"/>
      <c r="J124" s="946"/>
      <c r="K124" s="947"/>
    </row>
    <row r="125" spans="1:13">
      <c r="A125" s="938" t="s">
        <v>4108</v>
      </c>
      <c r="B125" s="945" t="s">
        <v>4135</v>
      </c>
      <c r="C125" s="945"/>
      <c r="D125" s="946"/>
      <c r="E125" s="946"/>
      <c r="F125" s="946"/>
      <c r="G125" s="946"/>
      <c r="H125" s="946"/>
      <c r="I125" s="946">
        <v>1</v>
      </c>
      <c r="J125" s="978" t="s">
        <v>4032</v>
      </c>
      <c r="K125" s="947"/>
      <c r="M125" s="19" t="s">
        <v>4181</v>
      </c>
    </row>
    <row r="126" spans="1:13">
      <c r="A126" s="938">
        <f t="shared" si="1"/>
        <v>2</v>
      </c>
      <c r="B126" s="945" t="s">
        <v>4136</v>
      </c>
      <c r="C126" s="945"/>
      <c r="D126" s="946"/>
      <c r="E126" s="946"/>
      <c r="F126" s="946"/>
      <c r="G126" s="946"/>
      <c r="H126" s="946"/>
      <c r="I126" s="946">
        <v>1</v>
      </c>
      <c r="J126" s="978" t="s">
        <v>4032</v>
      </c>
      <c r="K126" s="947"/>
      <c r="M126" s="19" t="s">
        <v>4181</v>
      </c>
    </row>
    <row r="127" spans="1:13">
      <c r="A127" s="944" t="s">
        <v>1673</v>
      </c>
      <c r="B127" s="962" t="s">
        <v>3659</v>
      </c>
      <c r="C127" s="945"/>
      <c r="D127" s="946"/>
      <c r="E127" s="946"/>
      <c r="F127" s="946"/>
      <c r="G127" s="946"/>
      <c r="H127" s="946"/>
      <c r="I127" s="946"/>
      <c r="J127" s="946"/>
      <c r="K127" s="947"/>
    </row>
    <row r="128" spans="1:13">
      <c r="A128" s="938" t="s">
        <v>4108</v>
      </c>
      <c r="B128" s="945" t="s">
        <v>4073</v>
      </c>
      <c r="C128" s="945"/>
      <c r="D128" s="946"/>
      <c r="E128" s="946"/>
      <c r="F128" s="946"/>
      <c r="G128" s="946"/>
      <c r="H128" s="946">
        <v>1</v>
      </c>
      <c r="I128" s="946"/>
      <c r="J128" s="977" t="s">
        <v>4031</v>
      </c>
      <c r="K128" s="947"/>
      <c r="M128" s="19" t="s">
        <v>4181</v>
      </c>
    </row>
    <row r="129" spans="1:13">
      <c r="A129" s="938">
        <f t="shared" si="1"/>
        <v>2</v>
      </c>
      <c r="B129" s="945" t="s">
        <v>4137</v>
      </c>
      <c r="C129" s="945"/>
      <c r="D129" s="946"/>
      <c r="E129" s="946"/>
      <c r="F129" s="946"/>
      <c r="G129" s="946"/>
      <c r="H129" s="988"/>
      <c r="I129" s="946"/>
      <c r="J129" s="977" t="s">
        <v>4031</v>
      </c>
      <c r="K129" s="947"/>
    </row>
    <row r="130" spans="1:13" ht="31.2">
      <c r="A130" s="938">
        <f>A129+1</f>
        <v>3</v>
      </c>
      <c r="B130" s="945" t="s">
        <v>4183</v>
      </c>
      <c r="C130" s="945"/>
      <c r="D130" s="946"/>
      <c r="E130" s="946"/>
      <c r="F130" s="946"/>
      <c r="G130" s="946"/>
      <c r="H130" s="988">
        <v>1</v>
      </c>
      <c r="I130" s="946"/>
      <c r="J130" s="977"/>
      <c r="K130" s="989" t="s">
        <v>4184</v>
      </c>
      <c r="M130" s="18" t="s">
        <v>4181</v>
      </c>
    </row>
    <row r="131" spans="1:13">
      <c r="A131" s="938">
        <f>A130+1</f>
        <v>4</v>
      </c>
      <c r="B131" s="945" t="s">
        <v>4138</v>
      </c>
      <c r="C131" s="945"/>
      <c r="D131" s="946"/>
      <c r="E131" s="946"/>
      <c r="F131" s="946"/>
      <c r="G131" s="946"/>
      <c r="H131" s="946">
        <v>1</v>
      </c>
      <c r="I131" s="946"/>
      <c r="J131" s="977" t="s">
        <v>4031</v>
      </c>
      <c r="K131" s="947"/>
      <c r="M131" s="18" t="s">
        <v>4181</v>
      </c>
    </row>
    <row r="132" spans="1:13">
      <c r="A132" s="948">
        <f t="shared" si="1"/>
        <v>5</v>
      </c>
      <c r="B132" s="945" t="s">
        <v>4076</v>
      </c>
      <c r="C132" s="945"/>
      <c r="D132" s="946"/>
      <c r="E132" s="946"/>
      <c r="F132" s="946"/>
      <c r="G132" s="946"/>
      <c r="H132" s="946">
        <v>1</v>
      </c>
      <c r="I132" s="946"/>
      <c r="J132" s="977" t="s">
        <v>4031</v>
      </c>
      <c r="K132" s="947"/>
      <c r="M132" s="18" t="s">
        <v>4181</v>
      </c>
    </row>
    <row r="133" spans="1:13">
      <c r="A133" s="948">
        <f t="shared" si="1"/>
        <v>6</v>
      </c>
      <c r="B133" s="945" t="s">
        <v>4139</v>
      </c>
      <c r="C133" s="945"/>
      <c r="D133" s="946"/>
      <c r="E133" s="946"/>
      <c r="F133" s="946"/>
      <c r="G133" s="946"/>
      <c r="H133" s="946">
        <v>1</v>
      </c>
      <c r="I133" s="946"/>
      <c r="J133" s="977" t="s">
        <v>4031</v>
      </c>
      <c r="K133" s="947"/>
      <c r="M133" s="18" t="s">
        <v>4181</v>
      </c>
    </row>
    <row r="134" spans="1:13">
      <c r="A134" s="948">
        <f t="shared" si="1"/>
        <v>7</v>
      </c>
      <c r="B134" s="945" t="s">
        <v>4140</v>
      </c>
      <c r="C134" s="945"/>
      <c r="D134" s="946"/>
      <c r="E134" s="946"/>
      <c r="F134" s="946"/>
      <c r="G134" s="946"/>
      <c r="H134" s="946">
        <v>1</v>
      </c>
      <c r="I134" s="946"/>
      <c r="J134" s="977" t="s">
        <v>4031</v>
      </c>
      <c r="K134" s="947"/>
      <c r="M134" s="18" t="s">
        <v>4181</v>
      </c>
    </row>
    <row r="135" spans="1:13">
      <c r="A135" s="948">
        <f t="shared" si="1"/>
        <v>8</v>
      </c>
      <c r="B135" s="945" t="s">
        <v>4141</v>
      </c>
      <c r="C135" s="945"/>
      <c r="D135" s="946"/>
      <c r="E135" s="946"/>
      <c r="F135" s="946"/>
      <c r="G135" s="946"/>
      <c r="H135" s="946">
        <v>1</v>
      </c>
      <c r="I135" s="946"/>
      <c r="J135" s="977" t="s">
        <v>4031</v>
      </c>
      <c r="K135" s="947"/>
      <c r="M135" s="18" t="s">
        <v>4181</v>
      </c>
    </row>
    <row r="136" spans="1:13">
      <c r="A136" s="948">
        <f t="shared" si="1"/>
        <v>9</v>
      </c>
      <c r="B136" s="945" t="s">
        <v>4075</v>
      </c>
      <c r="C136" s="945"/>
      <c r="D136" s="946"/>
      <c r="E136" s="946"/>
      <c r="F136" s="946"/>
      <c r="G136" s="946"/>
      <c r="H136" s="946">
        <v>1</v>
      </c>
      <c r="I136" s="946"/>
      <c r="J136" s="977" t="s">
        <v>4031</v>
      </c>
      <c r="K136" s="947"/>
      <c r="M136" s="18" t="s">
        <v>4181</v>
      </c>
    </row>
    <row r="137" spans="1:13">
      <c r="A137" s="948">
        <f t="shared" si="1"/>
        <v>10</v>
      </c>
      <c r="B137" s="945" t="s">
        <v>4061</v>
      </c>
      <c r="C137" s="945"/>
      <c r="D137" s="946"/>
      <c r="E137" s="946"/>
      <c r="F137" s="946"/>
      <c r="G137" s="946"/>
      <c r="H137" s="946">
        <v>1</v>
      </c>
      <c r="I137" s="946"/>
      <c r="J137" s="977" t="s">
        <v>4031</v>
      </c>
      <c r="K137" s="947"/>
      <c r="M137" s="18" t="s">
        <v>4181</v>
      </c>
    </row>
    <row r="138" spans="1:13">
      <c r="A138" s="948">
        <f t="shared" ref="A138:A161" si="3">A137+1</f>
        <v>11</v>
      </c>
      <c r="B138" s="945" t="s">
        <v>4062</v>
      </c>
      <c r="C138" s="945"/>
      <c r="D138" s="946"/>
      <c r="E138" s="946"/>
      <c r="F138" s="946"/>
      <c r="G138" s="946"/>
      <c r="H138" s="946">
        <v>1</v>
      </c>
      <c r="I138" s="946"/>
      <c r="J138" s="977" t="s">
        <v>4031</v>
      </c>
      <c r="K138" s="947"/>
      <c r="M138" s="18" t="s">
        <v>4181</v>
      </c>
    </row>
    <row r="139" spans="1:13">
      <c r="A139" s="948">
        <f t="shared" si="3"/>
        <v>12</v>
      </c>
      <c r="B139" s="945" t="s">
        <v>4063</v>
      </c>
      <c r="C139" s="945"/>
      <c r="D139" s="946"/>
      <c r="E139" s="946"/>
      <c r="F139" s="946"/>
      <c r="G139" s="946"/>
      <c r="H139" s="946">
        <v>1</v>
      </c>
      <c r="I139" s="946"/>
      <c r="J139" s="977" t="s">
        <v>4031</v>
      </c>
      <c r="K139" s="947"/>
      <c r="M139" s="18" t="s">
        <v>4181</v>
      </c>
    </row>
    <row r="140" spans="1:13">
      <c r="A140" s="948">
        <f t="shared" si="3"/>
        <v>13</v>
      </c>
      <c r="B140" s="945" t="s">
        <v>4064</v>
      </c>
      <c r="C140" s="945"/>
      <c r="D140" s="946"/>
      <c r="E140" s="946"/>
      <c r="F140" s="946"/>
      <c r="G140" s="946"/>
      <c r="H140" s="946">
        <v>1</v>
      </c>
      <c r="I140" s="946"/>
      <c r="J140" s="977" t="s">
        <v>4031</v>
      </c>
      <c r="K140" s="947"/>
      <c r="M140" s="18" t="s">
        <v>4181</v>
      </c>
    </row>
    <row r="141" spans="1:13">
      <c r="A141" s="948">
        <f t="shared" si="3"/>
        <v>14</v>
      </c>
      <c r="B141" s="945" t="s">
        <v>4065</v>
      </c>
      <c r="C141" s="945"/>
      <c r="D141" s="946"/>
      <c r="E141" s="946"/>
      <c r="F141" s="946"/>
      <c r="G141" s="946"/>
      <c r="H141" s="946">
        <v>1</v>
      </c>
      <c r="I141" s="946"/>
      <c r="J141" s="977" t="s">
        <v>4031</v>
      </c>
      <c r="K141" s="947"/>
      <c r="M141" s="18" t="s">
        <v>4181</v>
      </c>
    </row>
    <row r="142" spans="1:13">
      <c r="A142" s="948">
        <f t="shared" si="3"/>
        <v>15</v>
      </c>
      <c r="B142" s="945" t="s">
        <v>4066</v>
      </c>
      <c r="C142" s="945"/>
      <c r="D142" s="946"/>
      <c r="E142" s="946"/>
      <c r="F142" s="946"/>
      <c r="G142" s="946"/>
      <c r="H142" s="946">
        <v>1</v>
      </c>
      <c r="I142" s="946"/>
      <c r="J142" s="977" t="s">
        <v>4031</v>
      </c>
      <c r="K142" s="947"/>
      <c r="M142" s="18" t="s">
        <v>4181</v>
      </c>
    </row>
    <row r="143" spans="1:13">
      <c r="A143" s="948">
        <f t="shared" si="3"/>
        <v>16</v>
      </c>
      <c r="B143" s="945" t="s">
        <v>4067</v>
      </c>
      <c r="C143" s="945"/>
      <c r="D143" s="946"/>
      <c r="E143" s="946"/>
      <c r="F143" s="946"/>
      <c r="G143" s="946"/>
      <c r="H143" s="946">
        <v>1</v>
      </c>
      <c r="I143" s="946"/>
      <c r="J143" s="977" t="s">
        <v>4031</v>
      </c>
      <c r="K143" s="947"/>
      <c r="M143" s="18" t="s">
        <v>4181</v>
      </c>
    </row>
    <row r="144" spans="1:13">
      <c r="A144" s="948">
        <f t="shared" si="3"/>
        <v>17</v>
      </c>
      <c r="B144" s="945" t="s">
        <v>4068</v>
      </c>
      <c r="C144" s="945"/>
      <c r="D144" s="946"/>
      <c r="E144" s="946"/>
      <c r="F144" s="946"/>
      <c r="G144" s="946"/>
      <c r="H144" s="946">
        <v>1</v>
      </c>
      <c r="I144" s="946"/>
      <c r="J144" s="977" t="s">
        <v>4031</v>
      </c>
      <c r="K144" s="947"/>
      <c r="M144" s="18" t="s">
        <v>4181</v>
      </c>
    </row>
    <row r="145" spans="1:13">
      <c r="A145" s="948">
        <f t="shared" si="3"/>
        <v>18</v>
      </c>
      <c r="B145" s="945" t="s">
        <v>4069</v>
      </c>
      <c r="C145" s="945"/>
      <c r="D145" s="946"/>
      <c r="E145" s="946"/>
      <c r="F145" s="946"/>
      <c r="G145" s="946"/>
      <c r="H145" s="946">
        <v>1</v>
      </c>
      <c r="I145" s="946"/>
      <c r="J145" s="977" t="s">
        <v>4031</v>
      </c>
      <c r="K145" s="947"/>
      <c r="M145" s="18" t="s">
        <v>4181</v>
      </c>
    </row>
    <row r="146" spans="1:13">
      <c r="A146" s="948">
        <f t="shared" si="3"/>
        <v>19</v>
      </c>
      <c r="B146" s="945" t="s">
        <v>4070</v>
      </c>
      <c r="C146" s="945"/>
      <c r="D146" s="946"/>
      <c r="E146" s="946"/>
      <c r="F146" s="946"/>
      <c r="G146" s="946"/>
      <c r="H146" s="988"/>
      <c r="I146" s="946"/>
      <c r="J146" s="977" t="s">
        <v>4031</v>
      </c>
      <c r="K146" s="947"/>
      <c r="M146" s="18" t="s">
        <v>4185</v>
      </c>
    </row>
    <row r="147" spans="1:13">
      <c r="A147" s="948">
        <f t="shared" si="3"/>
        <v>20</v>
      </c>
      <c r="B147" s="945" t="s">
        <v>4077</v>
      </c>
      <c r="C147" s="945"/>
      <c r="D147" s="946"/>
      <c r="E147" s="946"/>
      <c r="F147" s="946"/>
      <c r="G147" s="946"/>
      <c r="H147" s="946">
        <v>1</v>
      </c>
      <c r="I147" s="946"/>
      <c r="J147" s="977" t="s">
        <v>4031</v>
      </c>
      <c r="K147" s="947"/>
      <c r="M147" s="18" t="s">
        <v>4181</v>
      </c>
    </row>
    <row r="148" spans="1:13">
      <c r="A148" s="948">
        <f t="shared" si="3"/>
        <v>21</v>
      </c>
      <c r="B148" s="945" t="s">
        <v>4142</v>
      </c>
      <c r="C148" s="945"/>
      <c r="D148" s="946"/>
      <c r="E148" s="946"/>
      <c r="F148" s="946"/>
      <c r="G148" s="946"/>
      <c r="H148" s="946">
        <v>1</v>
      </c>
      <c r="I148" s="946"/>
      <c r="J148" s="977" t="s">
        <v>4031</v>
      </c>
      <c r="K148" s="947"/>
      <c r="M148" s="18" t="s">
        <v>4181</v>
      </c>
    </row>
    <row r="149" spans="1:13">
      <c r="A149" s="948">
        <f t="shared" si="3"/>
        <v>22</v>
      </c>
      <c r="B149" s="945" t="s">
        <v>4078</v>
      </c>
      <c r="C149" s="945"/>
      <c r="D149" s="946"/>
      <c r="E149" s="946"/>
      <c r="F149" s="946"/>
      <c r="G149" s="946"/>
      <c r="H149" s="946">
        <v>1</v>
      </c>
      <c r="I149" s="946"/>
      <c r="J149" s="977" t="s">
        <v>4031</v>
      </c>
      <c r="K149" s="947"/>
      <c r="M149" s="18" t="s">
        <v>4181</v>
      </c>
    </row>
    <row r="150" spans="1:13">
      <c r="A150" s="948">
        <f t="shared" si="3"/>
        <v>23</v>
      </c>
      <c r="B150" s="945" t="s">
        <v>4079</v>
      </c>
      <c r="C150" s="945"/>
      <c r="D150" s="946"/>
      <c r="E150" s="946"/>
      <c r="F150" s="946"/>
      <c r="G150" s="946"/>
      <c r="H150" s="946">
        <v>1</v>
      </c>
      <c r="I150" s="946"/>
      <c r="J150" s="977" t="s">
        <v>4031</v>
      </c>
      <c r="K150" s="947"/>
      <c r="M150" s="18" t="s">
        <v>4181</v>
      </c>
    </row>
    <row r="151" spans="1:13">
      <c r="A151" s="948">
        <f t="shared" si="3"/>
        <v>24</v>
      </c>
      <c r="B151" s="945" t="s">
        <v>4080</v>
      </c>
      <c r="C151" s="945"/>
      <c r="D151" s="946"/>
      <c r="E151" s="946"/>
      <c r="F151" s="946"/>
      <c r="G151" s="946"/>
      <c r="H151" s="988"/>
      <c r="I151" s="946"/>
      <c r="J151" s="977" t="s">
        <v>4031</v>
      </c>
      <c r="K151" s="947"/>
      <c r="M151" s="18" t="s">
        <v>4185</v>
      </c>
    </row>
    <row r="152" spans="1:13">
      <c r="A152" s="948">
        <f t="shared" si="3"/>
        <v>25</v>
      </c>
      <c r="B152" s="945" t="s">
        <v>4081</v>
      </c>
      <c r="C152" s="945"/>
      <c r="D152" s="946"/>
      <c r="E152" s="946"/>
      <c r="F152" s="946"/>
      <c r="G152" s="946"/>
      <c r="H152" s="988"/>
      <c r="I152" s="946"/>
      <c r="J152" s="977" t="s">
        <v>4031</v>
      </c>
      <c r="K152" s="947"/>
      <c r="M152" s="18" t="s">
        <v>4185</v>
      </c>
    </row>
    <row r="153" spans="1:13">
      <c r="A153" s="948">
        <f t="shared" si="3"/>
        <v>26</v>
      </c>
      <c r="B153" s="945" t="s">
        <v>4082</v>
      </c>
      <c r="C153" s="945"/>
      <c r="D153" s="946"/>
      <c r="E153" s="946"/>
      <c r="F153" s="946"/>
      <c r="G153" s="946"/>
      <c r="H153" s="988"/>
      <c r="I153" s="946"/>
      <c r="J153" s="977" t="s">
        <v>4031</v>
      </c>
      <c r="K153" s="947"/>
      <c r="M153" s="18" t="s">
        <v>4185</v>
      </c>
    </row>
    <row r="154" spans="1:13">
      <c r="A154" s="944" t="s">
        <v>1717</v>
      </c>
      <c r="B154" s="962" t="s">
        <v>3723</v>
      </c>
      <c r="C154" s="963"/>
      <c r="D154" s="964"/>
      <c r="E154" s="964"/>
      <c r="F154" s="964"/>
      <c r="G154" s="964"/>
      <c r="H154" s="964"/>
      <c r="I154" s="964"/>
      <c r="J154" s="964"/>
      <c r="K154" s="965"/>
    </row>
    <row r="155" spans="1:13">
      <c r="A155" s="938" t="s">
        <v>4108</v>
      </c>
      <c r="B155" s="945" t="s">
        <v>3648</v>
      </c>
      <c r="C155" s="945"/>
      <c r="D155" s="946"/>
      <c r="E155" s="946"/>
      <c r="F155" s="946"/>
      <c r="G155" s="946"/>
      <c r="H155" s="946"/>
      <c r="I155" s="946">
        <v>1</v>
      </c>
      <c r="J155" s="978" t="s">
        <v>4032</v>
      </c>
      <c r="K155" s="947"/>
      <c r="M155" s="19" t="s">
        <v>4182</v>
      </c>
    </row>
    <row r="156" spans="1:13">
      <c r="A156" s="938">
        <f t="shared" si="3"/>
        <v>2</v>
      </c>
      <c r="B156" s="945" t="s">
        <v>3992</v>
      </c>
      <c r="C156" s="945"/>
      <c r="D156" s="946"/>
      <c r="E156" s="946"/>
      <c r="F156" s="946"/>
      <c r="G156" s="946"/>
      <c r="H156" s="946"/>
      <c r="I156" s="946">
        <v>1</v>
      </c>
      <c r="J156" s="978" t="s">
        <v>4032</v>
      </c>
      <c r="K156" s="947"/>
      <c r="M156" s="19" t="s">
        <v>4182</v>
      </c>
    </row>
    <row r="157" spans="1:13">
      <c r="A157" s="944" t="s">
        <v>1729</v>
      </c>
      <c r="B157" s="962" t="s">
        <v>3728</v>
      </c>
      <c r="C157" s="945"/>
      <c r="D157" s="946"/>
      <c r="E157" s="946"/>
      <c r="F157" s="946"/>
      <c r="G157" s="946"/>
      <c r="H157" s="946"/>
      <c r="I157" s="946"/>
      <c r="J157" s="946"/>
      <c r="K157" s="947"/>
    </row>
    <row r="158" spans="1:13">
      <c r="A158" s="938" t="s">
        <v>4108</v>
      </c>
      <c r="B158" s="945" t="s">
        <v>4143</v>
      </c>
      <c r="C158" s="945"/>
      <c r="D158" s="946"/>
      <c r="E158" s="946"/>
      <c r="F158" s="946"/>
      <c r="G158" s="946"/>
      <c r="H158" s="946"/>
      <c r="I158" s="946">
        <v>1</v>
      </c>
      <c r="J158" s="978" t="s">
        <v>4032</v>
      </c>
      <c r="K158" s="947"/>
      <c r="M158" s="19" t="s">
        <v>4181</v>
      </c>
    </row>
    <row r="159" spans="1:13">
      <c r="A159" s="938">
        <f t="shared" si="3"/>
        <v>2</v>
      </c>
      <c r="B159" s="945" t="s">
        <v>4144</v>
      </c>
      <c r="C159" s="945"/>
      <c r="D159" s="946"/>
      <c r="E159" s="946"/>
      <c r="F159" s="946"/>
      <c r="G159" s="946"/>
      <c r="H159" s="946"/>
      <c r="I159" s="946">
        <v>1</v>
      </c>
      <c r="J159" s="978" t="s">
        <v>4032</v>
      </c>
      <c r="K159" s="947"/>
      <c r="M159" s="19" t="s">
        <v>4182</v>
      </c>
    </row>
    <row r="160" spans="1:13">
      <c r="A160" s="938">
        <f t="shared" si="3"/>
        <v>3</v>
      </c>
      <c r="B160" s="945" t="s">
        <v>4145</v>
      </c>
      <c r="C160" s="945"/>
      <c r="D160" s="946"/>
      <c r="E160" s="946"/>
      <c r="F160" s="946"/>
      <c r="G160" s="946"/>
      <c r="H160" s="946"/>
      <c r="I160" s="946">
        <v>1</v>
      </c>
      <c r="J160" s="978" t="s">
        <v>4032</v>
      </c>
      <c r="K160" s="947"/>
      <c r="M160" s="19" t="s">
        <v>4181</v>
      </c>
    </row>
    <row r="161" spans="1:13">
      <c r="A161" s="938">
        <f t="shared" si="3"/>
        <v>4</v>
      </c>
      <c r="B161" s="945" t="s">
        <v>4146</v>
      </c>
      <c r="C161" s="945"/>
      <c r="D161" s="946"/>
      <c r="E161" s="946"/>
      <c r="F161" s="946"/>
      <c r="G161" s="946"/>
      <c r="H161" s="946"/>
      <c r="I161" s="946">
        <v>1</v>
      </c>
      <c r="J161" s="978" t="s">
        <v>4032</v>
      </c>
      <c r="K161" s="947"/>
      <c r="M161" s="19" t="s">
        <v>4181</v>
      </c>
    </row>
    <row r="162" spans="1:13">
      <c r="A162" s="944" t="s">
        <v>1732</v>
      </c>
      <c r="B162" s="962" t="s">
        <v>3729</v>
      </c>
      <c r="C162" s="945"/>
      <c r="D162" s="946"/>
      <c r="E162" s="946"/>
      <c r="F162" s="946"/>
      <c r="G162" s="946"/>
      <c r="H162" s="946"/>
      <c r="I162" s="946"/>
      <c r="J162" s="946"/>
      <c r="K162" s="947"/>
    </row>
    <row r="163" spans="1:13">
      <c r="A163" s="938" t="s">
        <v>4108</v>
      </c>
      <c r="B163" s="945" t="s">
        <v>4077</v>
      </c>
      <c r="C163" s="945"/>
      <c r="D163" s="946"/>
      <c r="E163" s="946"/>
      <c r="F163" s="946"/>
      <c r="G163" s="946"/>
      <c r="H163" s="946"/>
      <c r="I163" s="946">
        <v>1</v>
      </c>
      <c r="J163" s="978" t="s">
        <v>4032</v>
      </c>
      <c r="K163" s="947"/>
      <c r="M163" s="19" t="s">
        <v>4181</v>
      </c>
    </row>
    <row r="164" spans="1:13">
      <c r="A164" s="938">
        <f t="shared" ref="A164:A165" si="4">A163+1</f>
        <v>2</v>
      </c>
      <c r="B164" s="945" t="s">
        <v>4147</v>
      </c>
      <c r="C164" s="945"/>
      <c r="D164" s="946"/>
      <c r="E164" s="946"/>
      <c r="F164" s="946"/>
      <c r="G164" s="946"/>
      <c r="H164" s="946"/>
      <c r="I164" s="946">
        <v>1</v>
      </c>
      <c r="J164" s="978" t="s">
        <v>4032</v>
      </c>
      <c r="K164" s="947"/>
      <c r="M164" s="19" t="s">
        <v>4181</v>
      </c>
    </row>
    <row r="165" spans="1:13">
      <c r="A165" s="938">
        <f t="shared" si="4"/>
        <v>3</v>
      </c>
      <c r="B165" s="945" t="s">
        <v>4148</v>
      </c>
      <c r="C165" s="945"/>
      <c r="D165" s="946"/>
      <c r="E165" s="946"/>
      <c r="F165" s="946"/>
      <c r="G165" s="946"/>
      <c r="H165" s="946"/>
      <c r="I165" s="946">
        <v>1</v>
      </c>
      <c r="J165" s="978" t="s">
        <v>4032</v>
      </c>
      <c r="K165" s="947"/>
      <c r="M165" s="19" t="s">
        <v>4181</v>
      </c>
    </row>
    <row r="166" spans="1:13">
      <c r="A166" s="944" t="s">
        <v>1771</v>
      </c>
      <c r="B166" s="962" t="s">
        <v>3730</v>
      </c>
      <c r="C166" s="945"/>
      <c r="D166" s="946"/>
      <c r="E166" s="946"/>
      <c r="F166" s="946"/>
      <c r="G166" s="946"/>
      <c r="H166" s="946"/>
      <c r="I166" s="946"/>
      <c r="J166" s="946"/>
      <c r="K166" s="947"/>
    </row>
    <row r="167" spans="1:13">
      <c r="A167" s="938" t="s">
        <v>4108</v>
      </c>
      <c r="B167" s="945" t="s">
        <v>4149</v>
      </c>
      <c r="C167" s="945"/>
      <c r="D167" s="946"/>
      <c r="E167" s="946"/>
      <c r="F167" s="946"/>
      <c r="G167" s="946"/>
      <c r="H167" s="946">
        <v>1</v>
      </c>
      <c r="I167" s="946"/>
      <c r="J167" s="977" t="s">
        <v>4031</v>
      </c>
      <c r="K167" s="947"/>
      <c r="M167" s="19" t="s">
        <v>4181</v>
      </c>
    </row>
    <row r="168" spans="1:13">
      <c r="A168" s="938">
        <f t="shared" ref="A168:A201" si="5">A167+1</f>
        <v>2</v>
      </c>
      <c r="B168" s="945" t="s">
        <v>4150</v>
      </c>
      <c r="C168" s="945"/>
      <c r="D168" s="946"/>
      <c r="E168" s="946"/>
      <c r="F168" s="946"/>
      <c r="G168" s="946"/>
      <c r="H168" s="946">
        <v>1</v>
      </c>
      <c r="I168" s="946"/>
      <c r="J168" s="977" t="s">
        <v>4031</v>
      </c>
      <c r="K168" s="947"/>
      <c r="M168" s="19" t="s">
        <v>4181</v>
      </c>
    </row>
    <row r="169" spans="1:13">
      <c r="A169" s="938">
        <f t="shared" si="5"/>
        <v>3</v>
      </c>
      <c r="B169" s="945" t="s">
        <v>4151</v>
      </c>
      <c r="C169" s="945"/>
      <c r="D169" s="946"/>
      <c r="E169" s="946"/>
      <c r="F169" s="946"/>
      <c r="G169" s="946"/>
      <c r="H169" s="946">
        <v>1</v>
      </c>
      <c r="I169" s="946"/>
      <c r="J169" s="977" t="s">
        <v>4031</v>
      </c>
      <c r="K169" s="947"/>
      <c r="M169" s="19" t="s">
        <v>4181</v>
      </c>
    </row>
    <row r="170" spans="1:13">
      <c r="A170" s="938">
        <f t="shared" si="5"/>
        <v>4</v>
      </c>
      <c r="B170" s="945" t="s">
        <v>4152</v>
      </c>
      <c r="C170" s="945"/>
      <c r="D170" s="946"/>
      <c r="E170" s="946"/>
      <c r="F170" s="946"/>
      <c r="G170" s="946"/>
      <c r="H170" s="946">
        <v>1</v>
      </c>
      <c r="I170" s="946"/>
      <c r="J170" s="977" t="s">
        <v>4031</v>
      </c>
      <c r="K170" s="947"/>
      <c r="M170" s="19" t="s">
        <v>4181</v>
      </c>
    </row>
    <row r="171" spans="1:13">
      <c r="A171" s="938">
        <f t="shared" si="5"/>
        <v>5</v>
      </c>
      <c r="B171" s="945" t="s">
        <v>4153</v>
      </c>
      <c r="C171" s="945"/>
      <c r="D171" s="946"/>
      <c r="E171" s="946"/>
      <c r="F171" s="946"/>
      <c r="G171" s="946"/>
      <c r="H171" s="946">
        <v>1</v>
      </c>
      <c r="I171" s="946"/>
      <c r="J171" s="977" t="s">
        <v>4031</v>
      </c>
      <c r="K171" s="947"/>
      <c r="M171" s="19" t="s">
        <v>4181</v>
      </c>
    </row>
    <row r="172" spans="1:13">
      <c r="A172" s="938">
        <f t="shared" si="5"/>
        <v>6</v>
      </c>
      <c r="B172" s="945" t="s">
        <v>4154</v>
      </c>
      <c r="C172" s="945"/>
      <c r="D172" s="946"/>
      <c r="E172" s="946"/>
      <c r="F172" s="946"/>
      <c r="G172" s="946"/>
      <c r="H172" s="946">
        <v>1</v>
      </c>
      <c r="I172" s="946"/>
      <c r="J172" s="977" t="s">
        <v>4031</v>
      </c>
      <c r="K172" s="947"/>
      <c r="M172" s="19" t="s">
        <v>4181</v>
      </c>
    </row>
    <row r="173" spans="1:13">
      <c r="A173" s="938">
        <f t="shared" si="5"/>
        <v>7</v>
      </c>
      <c r="B173" s="945" t="s">
        <v>4155</v>
      </c>
      <c r="C173" s="945"/>
      <c r="D173" s="946"/>
      <c r="E173" s="946"/>
      <c r="F173" s="946"/>
      <c r="G173" s="946"/>
      <c r="H173" s="946">
        <v>1</v>
      </c>
      <c r="I173" s="946"/>
      <c r="J173" s="977" t="s">
        <v>4031</v>
      </c>
      <c r="K173" s="947"/>
      <c r="M173" s="19" t="s">
        <v>4181</v>
      </c>
    </row>
    <row r="174" spans="1:13">
      <c r="A174" s="938">
        <f t="shared" si="5"/>
        <v>8</v>
      </c>
      <c r="B174" s="945" t="s">
        <v>4156</v>
      </c>
      <c r="C174" s="945"/>
      <c r="D174" s="946"/>
      <c r="E174" s="946"/>
      <c r="F174" s="946"/>
      <c r="G174" s="946"/>
      <c r="H174" s="946">
        <v>1</v>
      </c>
      <c r="I174" s="946"/>
      <c r="J174" s="977" t="s">
        <v>4031</v>
      </c>
      <c r="K174" s="947"/>
      <c r="M174" s="19" t="s">
        <v>4181</v>
      </c>
    </row>
    <row r="175" spans="1:13">
      <c r="A175" s="938">
        <f t="shared" si="5"/>
        <v>9</v>
      </c>
      <c r="B175" s="945" t="s">
        <v>4157</v>
      </c>
      <c r="C175" s="945"/>
      <c r="D175" s="946"/>
      <c r="E175" s="946"/>
      <c r="F175" s="946"/>
      <c r="G175" s="946"/>
      <c r="H175" s="946">
        <v>1</v>
      </c>
      <c r="I175" s="946"/>
      <c r="J175" s="977" t="s">
        <v>4031</v>
      </c>
      <c r="K175" s="947"/>
      <c r="M175" s="19" t="s">
        <v>4181</v>
      </c>
    </row>
    <row r="176" spans="1:13">
      <c r="A176" s="938">
        <f t="shared" si="5"/>
        <v>10</v>
      </c>
      <c r="B176" s="945" t="s">
        <v>4158</v>
      </c>
      <c r="C176" s="945"/>
      <c r="D176" s="946"/>
      <c r="E176" s="946"/>
      <c r="F176" s="946"/>
      <c r="G176" s="946"/>
      <c r="H176" s="946">
        <v>1</v>
      </c>
      <c r="I176" s="946"/>
      <c r="J176" s="977" t="s">
        <v>4031</v>
      </c>
      <c r="K176" s="947"/>
      <c r="M176" s="19" t="s">
        <v>4181</v>
      </c>
    </row>
    <row r="177" spans="1:13">
      <c r="A177" s="938">
        <f t="shared" si="5"/>
        <v>11</v>
      </c>
      <c r="B177" s="945" t="s">
        <v>4159</v>
      </c>
      <c r="C177" s="945"/>
      <c r="D177" s="946"/>
      <c r="E177" s="946"/>
      <c r="F177" s="946"/>
      <c r="G177" s="946"/>
      <c r="H177" s="946">
        <v>1</v>
      </c>
      <c r="I177" s="946"/>
      <c r="J177" s="977" t="s">
        <v>4031</v>
      </c>
      <c r="K177" s="947"/>
      <c r="M177" s="19" t="s">
        <v>4181</v>
      </c>
    </row>
    <row r="178" spans="1:13">
      <c r="A178" s="938">
        <f t="shared" si="5"/>
        <v>12</v>
      </c>
      <c r="B178" s="945" t="s">
        <v>4160</v>
      </c>
      <c r="C178" s="945"/>
      <c r="D178" s="946"/>
      <c r="E178" s="946"/>
      <c r="F178" s="946"/>
      <c r="G178" s="946"/>
      <c r="H178" s="946">
        <v>1</v>
      </c>
      <c r="I178" s="946"/>
      <c r="J178" s="977" t="s">
        <v>4031</v>
      </c>
      <c r="K178" s="947"/>
      <c r="M178" s="19" t="s">
        <v>4181</v>
      </c>
    </row>
    <row r="179" spans="1:13">
      <c r="A179" s="938">
        <f t="shared" si="5"/>
        <v>13</v>
      </c>
      <c r="B179" s="945" t="s">
        <v>4161</v>
      </c>
      <c r="C179" s="945"/>
      <c r="D179" s="946"/>
      <c r="E179" s="946"/>
      <c r="F179" s="946"/>
      <c r="G179" s="946"/>
      <c r="H179" s="946">
        <v>1</v>
      </c>
      <c r="I179" s="946"/>
      <c r="J179" s="977" t="s">
        <v>4031</v>
      </c>
      <c r="K179" s="947"/>
      <c r="M179" s="19" t="s">
        <v>4181</v>
      </c>
    </row>
    <row r="180" spans="1:13">
      <c r="A180" s="938">
        <f t="shared" si="5"/>
        <v>14</v>
      </c>
      <c r="B180" s="945" t="s">
        <v>4162</v>
      </c>
      <c r="C180" s="945"/>
      <c r="D180" s="946"/>
      <c r="E180" s="946"/>
      <c r="F180" s="946"/>
      <c r="G180" s="946"/>
      <c r="H180" s="946">
        <v>1</v>
      </c>
      <c r="I180" s="946"/>
      <c r="J180" s="977" t="s">
        <v>4031</v>
      </c>
      <c r="K180" s="947"/>
      <c r="M180" s="19" t="s">
        <v>4181</v>
      </c>
    </row>
    <row r="181" spans="1:13">
      <c r="A181" s="944" t="s">
        <v>4116</v>
      </c>
      <c r="B181" s="962" t="s">
        <v>3836</v>
      </c>
      <c r="C181" s="945"/>
      <c r="D181" s="946"/>
      <c r="E181" s="946"/>
      <c r="F181" s="946"/>
      <c r="G181" s="946"/>
      <c r="H181" s="946"/>
      <c r="I181" s="946"/>
      <c r="J181" s="946"/>
      <c r="K181" s="947"/>
    </row>
    <row r="182" spans="1:13">
      <c r="A182" s="938" t="s">
        <v>4108</v>
      </c>
      <c r="B182" s="945" t="s">
        <v>3839</v>
      </c>
      <c r="C182" s="945"/>
      <c r="D182" s="946"/>
      <c r="E182" s="946"/>
      <c r="F182" s="946"/>
      <c r="G182" s="946"/>
      <c r="H182" s="946"/>
      <c r="I182" s="988"/>
      <c r="J182" s="978" t="s">
        <v>4032</v>
      </c>
      <c r="K182" s="947"/>
      <c r="M182" s="19" t="s">
        <v>4186</v>
      </c>
    </row>
    <row r="183" spans="1:13">
      <c r="A183" s="944" t="s">
        <v>4118</v>
      </c>
      <c r="B183" s="962" t="s">
        <v>3837</v>
      </c>
      <c r="C183" s="945"/>
      <c r="D183" s="946"/>
      <c r="E183" s="946"/>
      <c r="F183" s="946"/>
      <c r="G183" s="946"/>
      <c r="H183" s="946"/>
      <c r="I183" s="946"/>
      <c r="J183" s="946"/>
      <c r="K183" s="947"/>
    </row>
    <row r="184" spans="1:13">
      <c r="A184" s="938" t="s">
        <v>4108</v>
      </c>
      <c r="B184" s="945" t="s">
        <v>4163</v>
      </c>
      <c r="C184" s="945"/>
      <c r="D184" s="946"/>
      <c r="E184" s="946"/>
      <c r="F184" s="946"/>
      <c r="G184" s="946"/>
      <c r="H184" s="946">
        <v>1</v>
      </c>
      <c r="I184" s="946"/>
      <c r="J184" s="977" t="s">
        <v>4031</v>
      </c>
      <c r="K184" s="947"/>
      <c r="M184" s="19" t="s">
        <v>4181</v>
      </c>
    </row>
    <row r="185" spans="1:13">
      <c r="A185" s="938">
        <f t="shared" si="5"/>
        <v>2</v>
      </c>
      <c r="B185" s="945" t="s">
        <v>4164</v>
      </c>
      <c r="C185" s="945"/>
      <c r="D185" s="946"/>
      <c r="E185" s="946"/>
      <c r="F185" s="946"/>
      <c r="G185" s="946"/>
      <c r="H185" s="946">
        <v>1</v>
      </c>
      <c r="I185" s="946"/>
      <c r="J185" s="977" t="s">
        <v>4031</v>
      </c>
      <c r="K185" s="947"/>
      <c r="M185" s="19" t="s">
        <v>4181</v>
      </c>
    </row>
    <row r="186" spans="1:13">
      <c r="A186" s="938">
        <f t="shared" si="5"/>
        <v>3</v>
      </c>
      <c r="B186" s="945" t="s">
        <v>4165</v>
      </c>
      <c r="C186" s="945"/>
      <c r="D186" s="946"/>
      <c r="E186" s="946"/>
      <c r="F186" s="946"/>
      <c r="G186" s="946"/>
      <c r="H186" s="946">
        <v>1</v>
      </c>
      <c r="I186" s="946"/>
      <c r="J186" s="977" t="s">
        <v>4031</v>
      </c>
      <c r="K186" s="947"/>
      <c r="M186" s="19" t="s">
        <v>4181</v>
      </c>
    </row>
    <row r="187" spans="1:13">
      <c r="A187" s="938">
        <f t="shared" si="5"/>
        <v>4</v>
      </c>
      <c r="B187" s="945" t="s">
        <v>4166</v>
      </c>
      <c r="C187" s="945"/>
      <c r="D187" s="946"/>
      <c r="E187" s="946"/>
      <c r="F187" s="946"/>
      <c r="G187" s="946"/>
      <c r="H187" s="946">
        <v>1</v>
      </c>
      <c r="I187" s="946"/>
      <c r="J187" s="977" t="s">
        <v>4031</v>
      </c>
      <c r="K187" s="947"/>
      <c r="M187" s="19" t="s">
        <v>4181</v>
      </c>
    </row>
    <row r="188" spans="1:13">
      <c r="A188" s="938">
        <f t="shared" si="5"/>
        <v>5</v>
      </c>
      <c r="B188" s="945" t="s">
        <v>4167</v>
      </c>
      <c r="C188" s="945"/>
      <c r="D188" s="946"/>
      <c r="E188" s="946"/>
      <c r="F188" s="946"/>
      <c r="G188" s="946"/>
      <c r="H188" s="946">
        <v>1</v>
      </c>
      <c r="I188" s="946"/>
      <c r="J188" s="977" t="s">
        <v>4031</v>
      </c>
      <c r="K188" s="947"/>
      <c r="M188" s="19" t="s">
        <v>4181</v>
      </c>
    </row>
    <row r="189" spans="1:13">
      <c r="A189" s="938">
        <f t="shared" si="5"/>
        <v>6</v>
      </c>
      <c r="B189" s="945" t="s">
        <v>4168</v>
      </c>
      <c r="C189" s="945"/>
      <c r="D189" s="946"/>
      <c r="E189" s="946"/>
      <c r="F189" s="946"/>
      <c r="G189" s="946"/>
      <c r="H189" s="946">
        <v>1</v>
      </c>
      <c r="I189" s="946"/>
      <c r="J189" s="977" t="s">
        <v>4031</v>
      </c>
      <c r="K189" s="947"/>
      <c r="M189" s="19" t="s">
        <v>4181</v>
      </c>
    </row>
    <row r="190" spans="1:13">
      <c r="A190" s="938">
        <f t="shared" si="5"/>
        <v>7</v>
      </c>
      <c r="B190" s="945" t="s">
        <v>4169</v>
      </c>
      <c r="C190" s="945"/>
      <c r="D190" s="946"/>
      <c r="E190" s="946"/>
      <c r="F190" s="946"/>
      <c r="G190" s="946"/>
      <c r="H190" s="946">
        <v>1</v>
      </c>
      <c r="I190" s="946"/>
      <c r="J190" s="977" t="s">
        <v>4031</v>
      </c>
      <c r="K190" s="947"/>
      <c r="M190" s="19" t="s">
        <v>4181</v>
      </c>
    </row>
    <row r="191" spans="1:13">
      <c r="A191" s="938">
        <f t="shared" si="5"/>
        <v>8</v>
      </c>
      <c r="B191" s="945" t="s">
        <v>4170</v>
      </c>
      <c r="C191" s="945"/>
      <c r="D191" s="946"/>
      <c r="E191" s="946"/>
      <c r="F191" s="946"/>
      <c r="G191" s="946"/>
      <c r="H191" s="946">
        <v>1</v>
      </c>
      <c r="I191" s="946"/>
      <c r="J191" s="977" t="s">
        <v>4031</v>
      </c>
      <c r="K191" s="947"/>
      <c r="M191" s="19" t="s">
        <v>4181</v>
      </c>
    </row>
    <row r="192" spans="1:13">
      <c r="A192" s="938">
        <f t="shared" si="5"/>
        <v>9</v>
      </c>
      <c r="B192" s="945" t="s">
        <v>4171</v>
      </c>
      <c r="C192" s="945"/>
      <c r="D192" s="946"/>
      <c r="E192" s="946"/>
      <c r="F192" s="946"/>
      <c r="G192" s="946"/>
      <c r="H192" s="946">
        <v>1</v>
      </c>
      <c r="I192" s="946"/>
      <c r="J192" s="977" t="s">
        <v>4031</v>
      </c>
      <c r="K192" s="947"/>
      <c r="M192" s="19" t="s">
        <v>4181</v>
      </c>
    </row>
    <row r="193" spans="1:13">
      <c r="A193" s="938">
        <f t="shared" si="5"/>
        <v>10</v>
      </c>
      <c r="B193" s="945" t="s">
        <v>4172</v>
      </c>
      <c r="C193" s="945"/>
      <c r="D193" s="946"/>
      <c r="E193" s="946"/>
      <c r="F193" s="946"/>
      <c r="G193" s="946"/>
      <c r="H193" s="946">
        <v>1</v>
      </c>
      <c r="I193" s="946"/>
      <c r="J193" s="977" t="s">
        <v>4031</v>
      </c>
      <c r="K193" s="947"/>
      <c r="M193" s="19" t="s">
        <v>4181</v>
      </c>
    </row>
    <row r="194" spans="1:13">
      <c r="A194" s="938">
        <f>A193+1</f>
        <v>11</v>
      </c>
      <c r="B194" s="945" t="s">
        <v>4187</v>
      </c>
      <c r="C194" s="945"/>
      <c r="D194" s="946"/>
      <c r="E194" s="946"/>
      <c r="F194" s="946"/>
      <c r="G194" s="946"/>
      <c r="H194" s="946">
        <v>1</v>
      </c>
      <c r="I194" s="946"/>
      <c r="J194" s="977" t="s">
        <v>4031</v>
      </c>
      <c r="K194" s="947"/>
      <c r="M194" s="19" t="s">
        <v>4181</v>
      </c>
    </row>
    <row r="195" spans="1:13">
      <c r="A195" s="938">
        <f>A194+1</f>
        <v>12</v>
      </c>
      <c r="B195" s="945" t="s">
        <v>4173</v>
      </c>
      <c r="C195" s="945"/>
      <c r="D195" s="946"/>
      <c r="E195" s="946"/>
      <c r="F195" s="946"/>
      <c r="G195" s="946"/>
      <c r="H195" s="946"/>
      <c r="I195" s="946"/>
      <c r="J195" s="977" t="s">
        <v>4031</v>
      </c>
      <c r="K195" s="965" t="s">
        <v>4188</v>
      </c>
    </row>
    <row r="196" spans="1:13">
      <c r="A196" s="938">
        <f t="shared" si="5"/>
        <v>13</v>
      </c>
      <c r="B196" s="945" t="s">
        <v>4174</v>
      </c>
      <c r="C196" s="945"/>
      <c r="D196" s="946"/>
      <c r="E196" s="946"/>
      <c r="F196" s="946"/>
      <c r="G196" s="946"/>
      <c r="H196" s="946">
        <v>1</v>
      </c>
      <c r="I196" s="946"/>
      <c r="J196" s="977" t="s">
        <v>4031</v>
      </c>
      <c r="K196" s="947"/>
      <c r="M196" s="19" t="s">
        <v>4181</v>
      </c>
    </row>
    <row r="197" spans="1:13">
      <c r="A197" s="938">
        <f t="shared" si="5"/>
        <v>14</v>
      </c>
      <c r="B197" s="945" t="s">
        <v>4175</v>
      </c>
      <c r="C197" s="945"/>
      <c r="D197" s="946"/>
      <c r="E197" s="946"/>
      <c r="F197" s="946"/>
      <c r="G197" s="946"/>
      <c r="H197" s="946">
        <v>1</v>
      </c>
      <c r="I197" s="946"/>
      <c r="J197" s="977" t="s">
        <v>4031</v>
      </c>
      <c r="K197" s="947"/>
      <c r="M197" s="19" t="s">
        <v>4181</v>
      </c>
    </row>
    <row r="198" spans="1:13">
      <c r="A198" s="938">
        <f t="shared" si="5"/>
        <v>15</v>
      </c>
      <c r="B198" s="945" t="s">
        <v>4176</v>
      </c>
      <c r="C198" s="945"/>
      <c r="D198" s="946"/>
      <c r="E198" s="946"/>
      <c r="F198" s="946"/>
      <c r="G198" s="946"/>
      <c r="H198" s="946">
        <v>1</v>
      </c>
      <c r="I198" s="946"/>
      <c r="J198" s="977" t="s">
        <v>4031</v>
      </c>
      <c r="K198" s="947"/>
      <c r="M198" s="19" t="s">
        <v>4181</v>
      </c>
    </row>
    <row r="199" spans="1:13">
      <c r="A199" s="938">
        <f t="shared" si="5"/>
        <v>16</v>
      </c>
      <c r="B199" s="945" t="s">
        <v>4177</v>
      </c>
      <c r="C199" s="945"/>
      <c r="D199" s="946"/>
      <c r="E199" s="946"/>
      <c r="F199" s="946"/>
      <c r="G199" s="946"/>
      <c r="H199" s="946">
        <v>1</v>
      </c>
      <c r="I199" s="946"/>
      <c r="J199" s="977" t="s">
        <v>4031</v>
      </c>
      <c r="K199" s="947"/>
      <c r="M199" s="19" t="s">
        <v>4181</v>
      </c>
    </row>
    <row r="200" spans="1:13">
      <c r="A200" s="938">
        <f t="shared" si="5"/>
        <v>17</v>
      </c>
      <c r="B200" s="945" t="s">
        <v>4178</v>
      </c>
      <c r="C200" s="945"/>
      <c r="D200" s="946"/>
      <c r="E200" s="946"/>
      <c r="F200" s="946"/>
      <c r="G200" s="946"/>
      <c r="H200" s="946">
        <v>1</v>
      </c>
      <c r="I200" s="946"/>
      <c r="J200" s="977" t="s">
        <v>4031</v>
      </c>
      <c r="K200" s="947"/>
      <c r="M200" s="19" t="s">
        <v>4181</v>
      </c>
    </row>
    <row r="201" spans="1:13">
      <c r="A201" s="945">
        <f t="shared" si="5"/>
        <v>18</v>
      </c>
      <c r="B201" s="945" t="s">
        <v>4179</v>
      </c>
      <c r="C201" s="945"/>
      <c r="D201" s="946"/>
      <c r="E201" s="946"/>
      <c r="F201" s="946"/>
      <c r="G201" s="946"/>
      <c r="H201" s="946">
        <v>1</v>
      </c>
      <c r="I201" s="946"/>
      <c r="J201" s="977" t="s">
        <v>4031</v>
      </c>
      <c r="K201" s="947"/>
      <c r="M201" s="19" t="s">
        <v>4181</v>
      </c>
    </row>
    <row r="202" spans="1:13">
      <c r="A202" s="966"/>
      <c r="B202" s="966" t="s">
        <v>4180</v>
      </c>
      <c r="C202" s="967"/>
      <c r="D202" s="968"/>
      <c r="E202" s="968"/>
      <c r="F202" s="968"/>
      <c r="G202" s="968"/>
      <c r="H202" s="975">
        <f>SUM(H119:H201)</f>
        <v>56</v>
      </c>
      <c r="I202" s="975">
        <f>SUM(I119:I201)</f>
        <v>11</v>
      </c>
      <c r="J202" s="968"/>
      <c r="K202" s="96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B830-0202-4BC2-B497-8E6741292A6F}">
  <dimension ref="A1:G72"/>
  <sheetViews>
    <sheetView topLeftCell="A52" workbookViewId="0">
      <selection activeCell="C63" sqref="C63"/>
    </sheetView>
  </sheetViews>
  <sheetFormatPr defaultColWidth="9.109375" defaultRowHeight="15.6"/>
  <cols>
    <col min="1" max="2" width="9.109375" style="1"/>
    <col min="3" max="3" width="22.88671875" style="1" customWidth="1"/>
    <col min="4" max="4" width="28" style="1" customWidth="1"/>
    <col min="5" max="5" width="20.6640625" style="1" customWidth="1"/>
    <col min="6" max="16384" width="9.109375" style="1"/>
  </cols>
  <sheetData>
    <row r="1" spans="1:7">
      <c r="A1" s="1037" t="s">
        <v>4046</v>
      </c>
      <c r="B1" s="1037"/>
      <c r="C1" s="1037"/>
      <c r="D1" s="1037"/>
      <c r="E1" s="1037"/>
      <c r="F1" s="872"/>
      <c r="G1" s="872"/>
    </row>
    <row r="2" spans="1:7">
      <c r="A2" s="57"/>
      <c r="B2" s="57"/>
      <c r="C2" s="57"/>
      <c r="D2" s="57"/>
      <c r="E2" s="57"/>
      <c r="F2" s="57"/>
      <c r="G2" s="57"/>
    </row>
    <row r="3" spans="1:7">
      <c r="A3" s="57"/>
      <c r="B3" s="57"/>
      <c r="C3" s="57"/>
      <c r="D3" s="57"/>
      <c r="E3" s="57"/>
      <c r="F3" s="57"/>
      <c r="G3" s="57"/>
    </row>
    <row r="4" spans="1:7">
      <c r="A4" s="867" t="s">
        <v>1763</v>
      </c>
      <c r="B4" s="671" t="s">
        <v>1418</v>
      </c>
      <c r="C4" s="671" t="s">
        <v>4049</v>
      </c>
      <c r="D4" s="671" t="s">
        <v>4050</v>
      </c>
      <c r="E4" s="671" t="s">
        <v>4051</v>
      </c>
      <c r="F4" s="57"/>
      <c r="G4" s="54"/>
    </row>
    <row r="5" spans="1:7">
      <c r="A5" s="671" t="s">
        <v>1765</v>
      </c>
      <c r="B5" s="869" t="s">
        <v>4047</v>
      </c>
      <c r="C5" s="869"/>
      <c r="D5" s="869"/>
      <c r="E5" s="869"/>
    </row>
    <row r="6" spans="1:7">
      <c r="A6" s="671">
        <v>1</v>
      </c>
      <c r="B6" s="869" t="s">
        <v>4048</v>
      </c>
      <c r="C6" s="869"/>
      <c r="D6" s="671"/>
      <c r="E6" s="869"/>
    </row>
    <row r="7" spans="1:7">
      <c r="A7" s="671"/>
      <c r="B7" s="871" t="s">
        <v>3004</v>
      </c>
      <c r="C7" s="868" t="s">
        <v>4040</v>
      </c>
      <c r="D7" s="454" t="str">
        <f>VLOOKUP(C7,Sheet2!$C$4:$F$10,2,0)</f>
        <v>1500x1300x800</v>
      </c>
      <c r="E7" s="868" t="s">
        <v>4098</v>
      </c>
    </row>
    <row r="8" spans="1:7">
      <c r="A8" s="671"/>
      <c r="B8" s="871" t="s">
        <v>3038</v>
      </c>
      <c r="C8" s="868" t="s">
        <v>4040</v>
      </c>
      <c r="D8" s="454" t="str">
        <f>VLOOKUP(C8,Sheet2!$C$4:$F$10,2,0)</f>
        <v>1500x1300x800</v>
      </c>
      <c r="E8" s="868" t="s">
        <v>4098</v>
      </c>
    </row>
    <row r="9" spans="1:7">
      <c r="A9" s="671">
        <v>2</v>
      </c>
      <c r="B9" s="869" t="s">
        <v>4052</v>
      </c>
      <c r="C9" s="869"/>
      <c r="D9" s="454"/>
      <c r="E9" s="869"/>
    </row>
    <row r="10" spans="1:7">
      <c r="A10" s="671"/>
      <c r="B10" s="871" t="s">
        <v>3039</v>
      </c>
      <c r="C10" s="868" t="s">
        <v>4043</v>
      </c>
      <c r="D10" s="454" t="str">
        <f>VLOOKUP(C10,Sheet2!$C$4:$F$10,2,0)</f>
        <v>1800x1500x1200</v>
      </c>
      <c r="E10" s="868" t="s">
        <v>4098</v>
      </c>
    </row>
    <row r="11" spans="1:7">
      <c r="A11" s="671"/>
      <c r="B11" s="871" t="s">
        <v>3043</v>
      </c>
      <c r="C11" s="868" t="s">
        <v>4043</v>
      </c>
      <c r="D11" s="454" t="str">
        <f>VLOOKUP(C11,Sheet2!$C$4:$F$10,2,0)</f>
        <v>1800x1500x1200</v>
      </c>
      <c r="E11" s="868" t="s">
        <v>4098</v>
      </c>
    </row>
    <row r="12" spans="1:7">
      <c r="A12" s="671"/>
      <c r="B12" s="871" t="s">
        <v>3044</v>
      </c>
      <c r="C12" s="868" t="s">
        <v>4040</v>
      </c>
      <c r="D12" s="454" t="str">
        <f>VLOOKUP(C12,Sheet2!$C$4:$F$10,2,0)</f>
        <v>1500x1300x800</v>
      </c>
      <c r="E12" s="868" t="s">
        <v>4098</v>
      </c>
    </row>
    <row r="13" spans="1:7">
      <c r="A13" s="671"/>
      <c r="B13" s="871" t="s">
        <v>3047</v>
      </c>
      <c r="C13" s="868" t="s">
        <v>4040</v>
      </c>
      <c r="D13" s="454" t="str">
        <f>VLOOKUP(C13,Sheet2!$C$4:$F$10,2,0)</f>
        <v>1500x1300x800</v>
      </c>
      <c r="E13" s="868" t="s">
        <v>4098</v>
      </c>
    </row>
    <row r="14" spans="1:7">
      <c r="A14" s="671"/>
      <c r="B14" s="871" t="s">
        <v>3048</v>
      </c>
      <c r="C14" s="868" t="s">
        <v>4040</v>
      </c>
      <c r="D14" s="454" t="str">
        <f>VLOOKUP(C14,Sheet2!$C$4:$F$10,2,0)</f>
        <v>1500x1300x800</v>
      </c>
      <c r="E14" s="868" t="s">
        <v>4098</v>
      </c>
    </row>
    <row r="15" spans="1:7">
      <c r="A15" s="671"/>
      <c r="B15" s="871" t="s">
        <v>3027</v>
      </c>
      <c r="C15" s="868" t="s">
        <v>4040</v>
      </c>
      <c r="D15" s="454" t="str">
        <f>VLOOKUP(C15,Sheet2!$C$4:$F$10,2,0)</f>
        <v>1500x1300x800</v>
      </c>
      <c r="E15" s="868" t="s">
        <v>4099</v>
      </c>
    </row>
    <row r="16" spans="1:7">
      <c r="A16" s="671">
        <v>3</v>
      </c>
      <c r="B16" s="869" t="s">
        <v>4053</v>
      </c>
      <c r="C16" s="869"/>
      <c r="D16" s="454"/>
      <c r="E16" s="869"/>
    </row>
    <row r="17" spans="1:5">
      <c r="A17" s="671"/>
      <c r="B17" s="871" t="s">
        <v>3006</v>
      </c>
      <c r="C17" s="868" t="s">
        <v>4040</v>
      </c>
      <c r="D17" s="454" t="str">
        <f>VLOOKUP(C17,Sheet2!$C$4:$F$10,2,0)</f>
        <v>1500x1300x800</v>
      </c>
      <c r="E17" s="868" t="s">
        <v>4098</v>
      </c>
    </row>
    <row r="18" spans="1:5">
      <c r="A18" s="671"/>
      <c r="B18" s="871" t="s">
        <v>2991</v>
      </c>
      <c r="C18" s="868" t="s">
        <v>4040</v>
      </c>
      <c r="D18" s="454" t="str">
        <f>VLOOKUP(C18,Sheet2!$C$4:$F$10,2,0)</f>
        <v>1500x1300x800</v>
      </c>
      <c r="E18" s="868" t="s">
        <v>4098</v>
      </c>
    </row>
    <row r="19" spans="1:5">
      <c r="A19" s="671"/>
      <c r="B19" s="871" t="s">
        <v>2992</v>
      </c>
      <c r="C19" s="868" t="s">
        <v>4040</v>
      </c>
      <c r="D19" s="454" t="str">
        <f>VLOOKUP(C19,Sheet2!$C$4:$F$10,2,0)</f>
        <v>1500x1300x800</v>
      </c>
      <c r="E19" s="868" t="s">
        <v>4099</v>
      </c>
    </row>
    <row r="20" spans="1:5">
      <c r="A20" s="671"/>
      <c r="B20" s="871" t="s">
        <v>2993</v>
      </c>
      <c r="C20" s="868" t="s">
        <v>4040</v>
      </c>
      <c r="D20" s="454" t="str">
        <f>VLOOKUP(C20,Sheet2!$C$4:$F$10,2,0)</f>
        <v>1500x1300x800</v>
      </c>
      <c r="E20" s="868" t="s">
        <v>4099</v>
      </c>
    </row>
    <row r="21" spans="1:5">
      <c r="A21" s="671"/>
      <c r="B21" s="871" t="s">
        <v>2999</v>
      </c>
      <c r="C21" s="868" t="s">
        <v>4040</v>
      </c>
      <c r="D21" s="454" t="str">
        <f>VLOOKUP(C21,Sheet2!$C$4:$F$10,2,0)</f>
        <v>1500x1300x800</v>
      </c>
      <c r="E21" s="868" t="s">
        <v>4098</v>
      </c>
    </row>
    <row r="22" spans="1:5">
      <c r="A22" s="671">
        <v>4</v>
      </c>
      <c r="B22" s="869" t="s">
        <v>4054</v>
      </c>
      <c r="C22" s="869"/>
      <c r="D22" s="454"/>
      <c r="E22" s="869"/>
    </row>
    <row r="23" spans="1:5">
      <c r="A23" s="671"/>
      <c r="B23" s="454" t="s">
        <v>4055</v>
      </c>
      <c r="C23" s="868" t="s">
        <v>4040</v>
      </c>
      <c r="D23" s="454" t="str">
        <f>VLOOKUP(C23,Sheet2!$C$4:$F$10,2,0)</f>
        <v>1500x1300x800</v>
      </c>
      <c r="E23" s="868" t="s">
        <v>4100</v>
      </c>
    </row>
    <row r="24" spans="1:5">
      <c r="A24" s="671"/>
      <c r="B24" s="871" t="s">
        <v>3006</v>
      </c>
      <c r="C24" s="868" t="s">
        <v>4040</v>
      </c>
      <c r="D24" s="454" t="str">
        <f>VLOOKUP(C24,Sheet2!$C$4:$F$10,2,0)</f>
        <v>1500x1300x800</v>
      </c>
      <c r="E24" s="868" t="s">
        <v>4100</v>
      </c>
    </row>
    <row r="25" spans="1:5">
      <c r="A25" s="671"/>
      <c r="B25" s="871" t="s">
        <v>2991</v>
      </c>
      <c r="C25" s="868" t="s">
        <v>4040</v>
      </c>
      <c r="D25" s="454" t="str">
        <f>VLOOKUP(C25,Sheet2!$C$4:$F$10,2,0)</f>
        <v>1500x1300x800</v>
      </c>
      <c r="E25" s="868" t="s">
        <v>4100</v>
      </c>
    </row>
    <row r="26" spans="1:5">
      <c r="A26" s="671"/>
      <c r="B26" s="871" t="s">
        <v>2995</v>
      </c>
      <c r="C26" s="868" t="s">
        <v>4040</v>
      </c>
      <c r="D26" s="454" t="str">
        <f>VLOOKUP(C26,Sheet2!$C$4:$F$10,2,0)</f>
        <v>1500x1300x800</v>
      </c>
      <c r="E26" s="868" t="s">
        <v>4100</v>
      </c>
    </row>
    <row r="27" spans="1:5">
      <c r="A27" s="671"/>
      <c r="B27" s="871" t="s">
        <v>2996</v>
      </c>
      <c r="C27" s="868" t="s">
        <v>4040</v>
      </c>
      <c r="D27" s="454" t="str">
        <f>VLOOKUP(C27,Sheet2!$C$4:$F$10,2,0)</f>
        <v>1500x1300x800</v>
      </c>
      <c r="E27" s="868" t="s">
        <v>4100</v>
      </c>
    </row>
    <row r="28" spans="1:5">
      <c r="A28" s="671">
        <v>5</v>
      </c>
      <c r="B28" s="869" t="s">
        <v>4056</v>
      </c>
      <c r="C28" s="869"/>
      <c r="D28" s="454"/>
      <c r="E28" s="869"/>
    </row>
    <row r="29" spans="1:5">
      <c r="A29" s="671"/>
      <c r="B29" s="871" t="s">
        <v>3040</v>
      </c>
      <c r="C29" s="868" t="s">
        <v>4040</v>
      </c>
      <c r="D29" s="454" t="str">
        <f>VLOOKUP(C29,Sheet2!$C$4:$F$10,2,0)</f>
        <v>1500x1300x800</v>
      </c>
      <c r="E29" s="868" t="s">
        <v>4098</v>
      </c>
    </row>
    <row r="30" spans="1:5">
      <c r="A30" s="671"/>
      <c r="B30" s="871" t="s">
        <v>3047</v>
      </c>
      <c r="C30" s="868" t="s">
        <v>4040</v>
      </c>
      <c r="D30" s="454" t="str">
        <f>VLOOKUP(C30,Sheet2!$C$4:$F$10,2,0)</f>
        <v>1500x1300x800</v>
      </c>
      <c r="E30" s="868" t="s">
        <v>4098</v>
      </c>
    </row>
    <row r="31" spans="1:5">
      <c r="A31" s="671"/>
      <c r="B31" s="871" t="s">
        <v>3049</v>
      </c>
      <c r="C31" s="868" t="s">
        <v>4040</v>
      </c>
      <c r="D31" s="454" t="str">
        <f>VLOOKUP(C31,Sheet2!$C$4:$F$10,2,0)</f>
        <v>1500x1300x800</v>
      </c>
      <c r="E31" s="868" t="s">
        <v>4098</v>
      </c>
    </row>
    <row r="32" spans="1:5">
      <c r="A32" s="671">
        <v>6</v>
      </c>
      <c r="B32" s="869" t="s">
        <v>4057</v>
      </c>
      <c r="C32" s="869"/>
      <c r="D32" s="454"/>
      <c r="E32" s="869"/>
    </row>
    <row r="33" spans="1:5">
      <c r="A33" s="671"/>
      <c r="B33" s="871" t="s">
        <v>3006</v>
      </c>
      <c r="C33" s="868" t="s">
        <v>4040</v>
      </c>
      <c r="D33" s="454" t="str">
        <f>VLOOKUP(C33,Sheet2!$C$4:$F$10,2,0)</f>
        <v>1500x1300x800</v>
      </c>
      <c r="E33" s="868" t="s">
        <v>4098</v>
      </c>
    </row>
    <row r="34" spans="1:5">
      <c r="A34" s="671"/>
      <c r="B34" s="871" t="s">
        <v>2994</v>
      </c>
      <c r="C34" s="868" t="s">
        <v>4040</v>
      </c>
      <c r="D34" s="454" t="str">
        <f>VLOOKUP(C34,Sheet2!$C$4:$F$10,2,0)</f>
        <v>1500x1300x800</v>
      </c>
      <c r="E34" s="868" t="s">
        <v>4101</v>
      </c>
    </row>
    <row r="35" spans="1:5">
      <c r="A35" s="671" t="s">
        <v>4102</v>
      </c>
      <c r="B35" s="871" t="s">
        <v>2995</v>
      </c>
      <c r="C35" s="868" t="s">
        <v>4040</v>
      </c>
      <c r="D35" s="454" t="str">
        <f>VLOOKUP(C35,Sheet2!$C$4:$F$10,2,0)</f>
        <v>1500x1300x800</v>
      </c>
      <c r="E35" s="868" t="s">
        <v>4101</v>
      </c>
    </row>
    <row r="36" spans="1:5">
      <c r="A36" s="671"/>
      <c r="B36" s="871" t="s">
        <v>3000</v>
      </c>
      <c r="C36" s="868" t="s">
        <v>4040</v>
      </c>
      <c r="D36" s="454" t="str">
        <f>VLOOKUP(C36,Sheet2!$C$4:$F$10,2,0)</f>
        <v>1500x1300x800</v>
      </c>
      <c r="E36" s="868" t="s">
        <v>4098</v>
      </c>
    </row>
    <row r="37" spans="1:5">
      <c r="A37" s="671">
        <v>7</v>
      </c>
      <c r="B37" s="869" t="s">
        <v>4071</v>
      </c>
      <c r="C37" s="869"/>
      <c r="D37" s="454"/>
      <c r="E37" s="868"/>
    </row>
    <row r="38" spans="1:5">
      <c r="A38" s="671"/>
      <c r="B38" s="868" t="s">
        <v>4072</v>
      </c>
      <c r="C38" s="868" t="s">
        <v>4040</v>
      </c>
      <c r="D38" s="454" t="str">
        <f>VLOOKUP(C38,Sheet2!$C$4:$F$10,2,0)</f>
        <v>1500x1300x800</v>
      </c>
      <c r="E38" s="868" t="s">
        <v>4098</v>
      </c>
    </row>
    <row r="39" spans="1:5">
      <c r="A39" s="868"/>
      <c r="B39" s="868"/>
      <c r="C39" s="868"/>
      <c r="D39" s="454"/>
      <c r="E39" s="868"/>
    </row>
    <row r="40" spans="1:5">
      <c r="A40" s="671" t="s">
        <v>1765</v>
      </c>
      <c r="B40" s="870" t="s">
        <v>4058</v>
      </c>
      <c r="C40" s="671"/>
      <c r="D40" s="454"/>
      <c r="E40" s="671"/>
    </row>
    <row r="41" spans="1:5">
      <c r="A41" s="671">
        <v>1</v>
      </c>
      <c r="B41" s="869" t="s">
        <v>4059</v>
      </c>
      <c r="C41" s="869"/>
      <c r="D41" s="454"/>
      <c r="E41" s="869"/>
    </row>
    <row r="42" spans="1:5">
      <c r="A42" s="869"/>
      <c r="B42" s="871" t="s">
        <v>3632</v>
      </c>
      <c r="C42" s="868" t="s">
        <v>4035</v>
      </c>
      <c r="D42" s="454" t="str">
        <f>VLOOKUP(C42,Sheet2!$C$4:$F$10,2,0)</f>
        <v>1450x1150x500</v>
      </c>
      <c r="E42" s="868" t="s">
        <v>4100</v>
      </c>
    </row>
    <row r="43" spans="1:5">
      <c r="A43" s="869"/>
      <c r="B43" s="871" t="s">
        <v>3634</v>
      </c>
      <c r="C43" s="868" t="s">
        <v>4035</v>
      </c>
      <c r="D43" s="454" t="str">
        <f>VLOOKUP(C43,Sheet2!$C$4:$F$10,2,0)</f>
        <v>1450x1150x500</v>
      </c>
      <c r="E43" s="868" t="s">
        <v>4100</v>
      </c>
    </row>
    <row r="44" spans="1:5">
      <c r="A44" s="671">
        <v>2</v>
      </c>
      <c r="B44" s="869" t="s">
        <v>4060</v>
      </c>
      <c r="C44" s="868"/>
      <c r="D44" s="454"/>
      <c r="E44" s="868"/>
    </row>
    <row r="45" spans="1:5">
      <c r="A45" s="868"/>
      <c r="B45" s="868" t="s">
        <v>4061</v>
      </c>
      <c r="C45" s="868" t="s">
        <v>4035</v>
      </c>
      <c r="D45" s="454" t="str">
        <f>VLOOKUP(C45,Sheet2!$C$4:$F$10,2,0)</f>
        <v>1450x1150x500</v>
      </c>
      <c r="E45" s="454" t="s">
        <v>4103</v>
      </c>
    </row>
    <row r="46" spans="1:5">
      <c r="A46" s="868"/>
      <c r="B46" s="868" t="s">
        <v>4062</v>
      </c>
      <c r="C46" s="868" t="s">
        <v>4035</v>
      </c>
      <c r="D46" s="454" t="str">
        <f>VLOOKUP(C46,Sheet2!$C$4:$F$10,2,0)</f>
        <v>1450x1150x500</v>
      </c>
      <c r="E46" s="868" t="s">
        <v>4098</v>
      </c>
    </row>
    <row r="47" spans="1:5">
      <c r="A47" s="868"/>
      <c r="B47" s="868" t="s">
        <v>4063</v>
      </c>
      <c r="C47" s="868" t="s">
        <v>4035</v>
      </c>
      <c r="D47" s="454" t="str">
        <f>VLOOKUP(C47,Sheet2!$C$4:$F$10,2,0)</f>
        <v>1450x1150x500</v>
      </c>
      <c r="E47" s="868" t="s">
        <v>4098</v>
      </c>
    </row>
    <row r="48" spans="1:5">
      <c r="A48" s="868"/>
      <c r="B48" s="868" t="s">
        <v>4064</v>
      </c>
      <c r="C48" s="868" t="s">
        <v>4035</v>
      </c>
      <c r="D48" s="454" t="str">
        <f>VLOOKUP(C48,Sheet2!$C$4:$F$10,2,0)</f>
        <v>1450x1150x500</v>
      </c>
      <c r="E48" s="868" t="s">
        <v>4098</v>
      </c>
    </row>
    <row r="49" spans="1:6">
      <c r="A49" s="868"/>
      <c r="B49" s="868" t="s">
        <v>4065</v>
      </c>
      <c r="C49" s="868" t="s">
        <v>4035</v>
      </c>
      <c r="D49" s="454" t="str">
        <f>VLOOKUP(C49,Sheet2!$C$4:$F$10,2,0)</f>
        <v>1450x1150x500</v>
      </c>
      <c r="E49" s="868" t="s">
        <v>4098</v>
      </c>
    </row>
    <row r="50" spans="1:6">
      <c r="A50" s="868"/>
      <c r="B50" s="868" t="s">
        <v>4066</v>
      </c>
      <c r="C50" s="868" t="s">
        <v>4035</v>
      </c>
      <c r="D50" s="454" t="str">
        <f>VLOOKUP(C50,Sheet2!$C$4:$F$10,2,0)</f>
        <v>1450x1150x500</v>
      </c>
      <c r="E50" s="868" t="s">
        <v>4101</v>
      </c>
    </row>
    <row r="51" spans="1:6">
      <c r="A51" s="868"/>
      <c r="B51" s="868" t="s">
        <v>4067</v>
      </c>
      <c r="C51" s="868" t="s">
        <v>4035</v>
      </c>
      <c r="D51" s="454" t="str">
        <f>VLOOKUP(C51,Sheet2!$C$4:$F$10,2,0)</f>
        <v>1450x1150x500</v>
      </c>
      <c r="E51" s="868" t="s">
        <v>4098</v>
      </c>
    </row>
    <row r="52" spans="1:6">
      <c r="A52" s="868"/>
      <c r="B52" s="868" t="s">
        <v>4068</v>
      </c>
      <c r="C52" s="868" t="s">
        <v>4035</v>
      </c>
      <c r="D52" s="454" t="str">
        <f>VLOOKUP(C52,Sheet2!$C$4:$F$10,2,0)</f>
        <v>1450x1150x500</v>
      </c>
      <c r="E52" s="868" t="s">
        <v>4098</v>
      </c>
    </row>
    <row r="53" spans="1:6">
      <c r="A53" s="868"/>
      <c r="B53" s="868" t="s">
        <v>4069</v>
      </c>
      <c r="C53" s="868" t="s">
        <v>4035</v>
      </c>
      <c r="D53" s="454" t="str">
        <f>VLOOKUP(C53,Sheet2!$C$4:$F$10,2,0)</f>
        <v>1450x1150x500</v>
      </c>
      <c r="E53" s="868" t="s">
        <v>4098</v>
      </c>
    </row>
    <row r="54" spans="1:6">
      <c r="A54" s="868"/>
      <c r="B54" s="868" t="s">
        <v>4070</v>
      </c>
      <c r="C54" s="868" t="s">
        <v>4035</v>
      </c>
      <c r="D54" s="454" t="str">
        <f>VLOOKUP(C54,Sheet2!$C$4:$F$10,2,0)</f>
        <v>1450x1150x500</v>
      </c>
      <c r="E54" s="868" t="s">
        <v>4101</v>
      </c>
    </row>
    <row r="55" spans="1:6">
      <c r="A55" s="868"/>
      <c r="B55" s="868" t="s">
        <v>4073</v>
      </c>
      <c r="C55" s="868" t="s">
        <v>4035</v>
      </c>
      <c r="D55" s="454" t="str">
        <f>VLOOKUP(C55,Sheet2!$C$4:$F$10,2,0)</f>
        <v>1450x1150x500</v>
      </c>
      <c r="E55" s="868" t="s">
        <v>4103</v>
      </c>
    </row>
    <row r="56" spans="1:6">
      <c r="A56" s="868"/>
      <c r="B56" s="868" t="s">
        <v>4074</v>
      </c>
      <c r="C56" s="868" t="s">
        <v>4035</v>
      </c>
      <c r="D56" s="454" t="str">
        <f>VLOOKUP(C56,Sheet2!$C$4:$F$10,2,0)</f>
        <v>1450x1150x500</v>
      </c>
      <c r="E56" s="868" t="s">
        <v>4098</v>
      </c>
    </row>
    <row r="57" spans="1:6">
      <c r="A57" s="868"/>
      <c r="B57" s="868" t="s">
        <v>4075</v>
      </c>
      <c r="C57" s="868" t="s">
        <v>4035</v>
      </c>
      <c r="D57" s="454" t="str">
        <f>VLOOKUP(C57,Sheet2!$C$4:$F$10,2,0)</f>
        <v>1450x1150x500</v>
      </c>
      <c r="E57" s="868" t="s">
        <v>4098</v>
      </c>
    </row>
    <row r="58" spans="1:6">
      <c r="A58" s="868"/>
      <c r="B58" s="868" t="s">
        <v>4076</v>
      </c>
      <c r="C58" s="868" t="s">
        <v>4035</v>
      </c>
      <c r="D58" s="454" t="str">
        <f>VLOOKUP(C58,Sheet2!$C$4:$F$10,2,0)</f>
        <v>1450x1150x500</v>
      </c>
      <c r="E58" s="868" t="s">
        <v>4104</v>
      </c>
    </row>
    <row r="59" spans="1:6">
      <c r="A59" s="868"/>
      <c r="B59" s="868" t="s">
        <v>4077</v>
      </c>
      <c r="C59" s="868" t="s">
        <v>4035</v>
      </c>
      <c r="D59" s="454" t="str">
        <f>VLOOKUP(C59,Sheet2!$C$4:$F$10,2,0)</f>
        <v>1450x1150x500</v>
      </c>
      <c r="E59" s="868" t="s">
        <v>4098</v>
      </c>
    </row>
    <row r="60" spans="1:6">
      <c r="A60" s="868"/>
      <c r="B60" s="868" t="s">
        <v>4078</v>
      </c>
      <c r="C60" s="868" t="s">
        <v>4035</v>
      </c>
      <c r="D60" s="454" t="str">
        <f>VLOOKUP(C60,Sheet2!$C$4:$F$10,2,0)</f>
        <v>1450x1150x500</v>
      </c>
      <c r="E60" s="868" t="s">
        <v>4098</v>
      </c>
    </row>
    <row r="61" spans="1:6">
      <c r="A61" s="868"/>
      <c r="B61" s="868" t="s">
        <v>4079</v>
      </c>
      <c r="C61" s="868" t="s">
        <v>4035</v>
      </c>
      <c r="D61" s="454" t="str">
        <f>VLOOKUP(C61,Sheet2!$C$4:$F$10,2,0)</f>
        <v>1450x1150x500</v>
      </c>
      <c r="E61" s="868" t="s">
        <v>4098</v>
      </c>
    </row>
    <row r="62" spans="1:6">
      <c r="A62" s="868"/>
      <c r="B62" s="868" t="s">
        <v>4080</v>
      </c>
      <c r="C62" s="868" t="s">
        <v>4035</v>
      </c>
      <c r="D62" s="454" t="str">
        <f>VLOOKUP(C62,Sheet2!$C$4:$F$10,2,0)</f>
        <v>1450x1150x500</v>
      </c>
      <c r="E62" s="868" t="s">
        <v>4101</v>
      </c>
    </row>
    <row r="63" spans="1:6">
      <c r="A63" s="868" t="s">
        <v>4105</v>
      </c>
      <c r="B63" s="868" t="s">
        <v>4081</v>
      </c>
      <c r="C63" s="868" t="s">
        <v>4035</v>
      </c>
      <c r="D63" s="454" t="str">
        <f>VLOOKUP(C63,Sheet2!$C$4:$F$10,2,0)</f>
        <v>1450x1150x500</v>
      </c>
      <c r="E63" s="868" t="s">
        <v>4101</v>
      </c>
      <c r="F63" s="1" t="s">
        <v>4106</v>
      </c>
    </row>
    <row r="64" spans="1:6">
      <c r="A64" s="868"/>
      <c r="B64" s="868" t="s">
        <v>4082</v>
      </c>
      <c r="C64" s="868" t="s">
        <v>4035</v>
      </c>
      <c r="D64" s="454" t="str">
        <f>VLOOKUP(C64,Sheet2!$C$4:$F$10,2,0)</f>
        <v>1450x1150x500</v>
      </c>
      <c r="E64" s="868" t="s">
        <v>4101</v>
      </c>
    </row>
    <row r="65" spans="1:5">
      <c r="A65" s="869" t="s">
        <v>4084</v>
      </c>
      <c r="B65" s="869"/>
      <c r="C65" s="869"/>
      <c r="D65" s="870" t="s">
        <v>4088</v>
      </c>
      <c r="E65" s="868"/>
    </row>
    <row r="66" spans="1:5">
      <c r="A66" s="869" t="s">
        <v>4083</v>
      </c>
      <c r="B66" s="869"/>
      <c r="C66" s="869"/>
      <c r="D66" s="870" t="s">
        <v>4087</v>
      </c>
      <c r="E66" s="868"/>
    </row>
    <row r="67" spans="1:5">
      <c r="A67" s="869" t="s">
        <v>4085</v>
      </c>
      <c r="B67" s="869"/>
      <c r="C67" s="869"/>
      <c r="D67" s="869" t="s">
        <v>4086</v>
      </c>
      <c r="E67" s="868"/>
    </row>
    <row r="68" spans="1:5">
      <c r="A68" s="868"/>
      <c r="B68" s="868"/>
      <c r="C68" s="868"/>
      <c r="D68" s="868"/>
      <c r="E68" s="868"/>
    </row>
    <row r="69" spans="1:5">
      <c r="A69" s="671" t="s">
        <v>4089</v>
      </c>
      <c r="B69" s="869" t="s">
        <v>4090</v>
      </c>
      <c r="C69" s="869"/>
      <c r="D69" s="869" t="s">
        <v>4094</v>
      </c>
      <c r="E69" s="868"/>
    </row>
    <row r="70" spans="1:5">
      <c r="A70" s="868"/>
      <c r="B70" s="869" t="s">
        <v>4091</v>
      </c>
      <c r="C70" s="869"/>
      <c r="D70" s="869" t="s">
        <v>4095</v>
      </c>
      <c r="E70" s="868"/>
    </row>
    <row r="71" spans="1:5">
      <c r="A71" s="868"/>
      <c r="B71" s="869" t="s">
        <v>4092</v>
      </c>
      <c r="C71" s="869"/>
      <c r="D71" s="869" t="s">
        <v>4097</v>
      </c>
      <c r="E71" s="868"/>
    </row>
    <row r="72" spans="1:5">
      <c r="A72" s="868"/>
      <c r="B72" s="869" t="s">
        <v>4093</v>
      </c>
      <c r="C72" s="869"/>
      <c r="D72" s="869" t="s">
        <v>4096</v>
      </c>
      <c r="E72" s="868"/>
    </row>
  </sheetData>
  <mergeCells count="1">
    <mergeCell ref="A1:E1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1037" t="s">
        <v>3541</v>
      </c>
      <c r="B1" s="1037"/>
      <c r="C1" s="1037"/>
      <c r="D1" s="1037"/>
      <c r="E1" s="1037"/>
      <c r="F1" s="1037"/>
      <c r="G1" s="1037"/>
      <c r="H1" s="1037"/>
      <c r="I1" s="1037"/>
      <c r="J1" s="1037"/>
      <c r="K1" s="1037"/>
      <c r="L1" s="1037"/>
      <c r="M1" s="1037"/>
      <c r="N1" s="1037"/>
      <c r="O1" s="1037"/>
      <c r="P1" s="1037"/>
      <c r="Q1" s="1037"/>
      <c r="R1" s="1037"/>
      <c r="S1" s="1037"/>
      <c r="T1" s="1037"/>
      <c r="U1" s="1037"/>
      <c r="V1" s="1037"/>
      <c r="W1" s="1037"/>
      <c r="X1" s="1037"/>
      <c r="Y1" s="1037"/>
      <c r="Z1" s="1037"/>
      <c r="AA1" s="1037"/>
      <c r="AB1" s="1037"/>
      <c r="AC1" s="1037"/>
      <c r="AD1" s="1037"/>
      <c r="AE1" s="1037"/>
      <c r="AF1" s="1037"/>
      <c r="AG1" s="1037"/>
      <c r="AH1" s="1037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1056" t="s">
        <v>1763</v>
      </c>
      <c r="B5" s="1056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1056"/>
      <c r="B6" s="1056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1056" t="s">
        <v>1763</v>
      </c>
      <c r="B24" s="1056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1056"/>
      <c r="B25" s="1056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1061" t="s">
        <v>2479</v>
      </c>
      <c r="B11" s="1062" t="s">
        <v>1625</v>
      </c>
      <c r="C11" s="1060" t="s">
        <v>2544</v>
      </c>
      <c r="D11" s="1060" t="s">
        <v>2480</v>
      </c>
      <c r="E11" s="1060" t="s">
        <v>1747</v>
      </c>
      <c r="F11" s="270" t="s">
        <v>2481</v>
      </c>
      <c r="G11" s="270" t="s">
        <v>2482</v>
      </c>
      <c r="H11" s="270" t="s">
        <v>2253</v>
      </c>
      <c r="I11" s="1060" t="s">
        <v>2483</v>
      </c>
      <c r="J11" s="1060"/>
    </row>
    <row r="12" spans="1:10" ht="31.2">
      <c r="A12" s="1061"/>
      <c r="B12" s="1062"/>
      <c r="C12" s="1060"/>
      <c r="D12" s="1060"/>
      <c r="E12" s="1060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1063" t="s">
        <v>2533</v>
      </c>
      <c r="D42" s="1064"/>
      <c r="E42" s="1064"/>
      <c r="F42" s="1064"/>
      <c r="G42" s="1064"/>
      <c r="H42" s="1064"/>
      <c r="I42" s="1064"/>
      <c r="J42" s="254"/>
    </row>
    <row r="43" spans="1:10">
      <c r="A43" s="253"/>
      <c r="B43" s="262"/>
      <c r="C43" s="1063" t="s">
        <v>2534</v>
      </c>
      <c r="D43" s="1064"/>
      <c r="E43" s="1064"/>
      <c r="F43" s="1064"/>
      <c r="G43" s="1064"/>
      <c r="H43" s="1064"/>
      <c r="I43" s="1064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1065" t="s">
        <v>1763</v>
      </c>
      <c r="D45" s="1066" t="s">
        <v>2535</v>
      </c>
      <c r="E45" s="1066" t="s">
        <v>2536</v>
      </c>
      <c r="F45" s="266" t="s">
        <v>2537</v>
      </c>
      <c r="G45" s="266"/>
      <c r="H45" s="266"/>
      <c r="I45" s="1065" t="s">
        <v>2538</v>
      </c>
      <c r="J45" s="254"/>
    </row>
    <row r="46" spans="1:10">
      <c r="A46" s="253"/>
      <c r="B46" s="265"/>
      <c r="C46" s="1065"/>
      <c r="D46" s="1065"/>
      <c r="E46" s="1065"/>
      <c r="F46" s="267" t="s">
        <v>2539</v>
      </c>
      <c r="G46" s="268" t="s">
        <v>2540</v>
      </c>
      <c r="H46" s="267" t="s">
        <v>1512</v>
      </c>
      <c r="I46" s="1065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1057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1058">
        <f>IF(H71=0,0,(H47*I47+H65*I65+H66*I66+H67*I67+H68*I68+H69*I69+H70*I70)/H71)</f>
        <v>0</v>
      </c>
      <c r="G76" s="1059" t="s">
        <v>730</v>
      </c>
      <c r="H76" s="244"/>
      <c r="I76" s="248"/>
      <c r="J76" s="254"/>
    </row>
    <row r="77" spans="1:10">
      <c r="A77" s="253"/>
      <c r="B77" s="262"/>
      <c r="C77" s="1057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1058"/>
      <c r="G77" s="1059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107</vt:i4>
      </vt:variant>
    </vt:vector>
  </HeadingPairs>
  <TitlesOfParts>
    <vt:vector size="140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BANG KE MONG TRU</vt:lpstr>
      <vt:lpstr>Sheet2</vt:lpstr>
      <vt:lpstr>BANG KE MONG TRU THUC TE</vt:lpstr>
      <vt:lpstr>THUC TE LAM VIEC</vt:lpstr>
      <vt:lpstr>BKTL</vt:lpstr>
      <vt:lpstr>BKTL Tram</vt:lpstr>
      <vt:lpstr>VCTC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'THUC TE LAM VIEC'!Print_Titles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2020-07-28T02:21:17Z</cp:lastPrinted>
  <dcterms:created xsi:type="dcterms:W3CDTF">2017-04-20T12:08:37Z</dcterms:created>
  <dcterms:modified xsi:type="dcterms:W3CDTF">2020-10-22T13:39:39Z</dcterms:modified>
</cp:coreProperties>
</file>