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1"/>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concurrentCalc="0"/>
</workbook>
</file>

<file path=xl/calcChain.xml><?xml version="1.0" encoding="utf-8"?>
<calcChain xmlns="http://schemas.openxmlformats.org/spreadsheetml/2006/main">
  <c r="E5" i="28" l="1"/>
  <c r="O1" i="7"/>
  <c r="O2" i="7"/>
  <c r="K1" i="7"/>
  <c r="M1" i="7"/>
  <c r="E3" i="7"/>
  <c r="E4" i="7"/>
  <c r="E5" i="7"/>
  <c r="E6" i="7"/>
  <c r="E7" i="7"/>
  <c r="E2" i="7"/>
  <c r="E1" i="7"/>
  <c r="A1"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C2" i="1"/>
  <c r="F2" i="1"/>
  <c r="H2" i="1"/>
  <c r="J2" i="1"/>
  <c r="L2" i="1"/>
  <c r="D2" i="1"/>
  <c r="B2" i="1"/>
  <c r="A2" i="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T20"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P1" i="7"/>
  <c r="Q1" i="7"/>
  <c r="R1" i="7"/>
  <c r="S1" i="7"/>
  <c r="H1" i="7"/>
  <c r="P2" i="7"/>
  <c r="Q2" i="7"/>
  <c r="R2" i="7"/>
  <c r="S2"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L26" i="1"/>
  <c r="N26" i="1"/>
  <c r="C7" i="3"/>
  <c r="C4" i="3"/>
  <c r="C3" i="3"/>
  <c r="C2" i="3"/>
  <c r="C6" i="3"/>
  <c r="C33" i="3"/>
  <c r="N2" i="1"/>
  <c r="M2" i="1"/>
  <c r="J14" i="1"/>
  <c r="J15" i="1"/>
  <c r="J13" i="1"/>
  <c r="L14" i="1"/>
  <c r="M14" i="1"/>
  <c r="L15" i="1"/>
  <c r="M15" i="1"/>
  <c r="M13" i="1"/>
  <c r="N15"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<sst xmlns="http://schemas.openxmlformats.org/spreadsheetml/2006/main" count="1907" uniqueCount="788">
  <si>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</si>
  <si>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</si>
  <si>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</si>
  <si>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</si>
  <si>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</si>
  <si>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</si>
  <si>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</si>
  <si>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</si>
  <si>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</si>
  <si>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</si>
  <si>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</si>
  <si>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</si>
  <si>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</si>
  <si>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</si>
  <si>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</si>
  <si>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</si>
  <si>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</si>
  <si>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</si>
  <si>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</si>
  <si>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</si>
  <si>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</si>
  <si>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</si>
  <si>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</si>
  <si>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</si>
  <si>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</si>
  <si>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</si>
  <si>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</si>
  <si>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</si>
  <si>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</si>
  <si>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</si>
  <si>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</si>
  <si>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</si>
  <si>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</si>
  <si>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</si>
  <si>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</si>
  <si>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</si>
  <si>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</si>
  <si>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</si>
  <si>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</si>
  <si>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</si>
  <si>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</si>
  <si>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</si>
  <si>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</si>
  <si>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</si>
  <si>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</si>
  <si>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</si>
  <si>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</si>
  <si>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</si>
  <si>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</si>
  <si>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</si>
  <si>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</si>
  <si>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</si>
  <si>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</si>
  <si>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</si>
  <si>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</si>
  <si>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</si>
  <si>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</si>
  <si>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</si>
  <si>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</si>
  <si>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</si>
  <si>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</si>
  <si>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</si>
  <si>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</si>
  <si>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</si>
  <si>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</si>
  <si>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</si>
  <si>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</si>
  <si>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</si>
  <si>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</si>
  <si>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</si>
  <si>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</si>
  <si>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</si>
  <si>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</si>
  <si>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</si>
  <si>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</si>
  <si>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</si>
  <si>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</si>
  <si>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</si>
  <si>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</si>
  <si>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</si>
  <si>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</si>
  <si>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</si>
  <si>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</si>
  <si>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</si>
  <si>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</si>
  <si>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</si>
  <si>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</si>
  <si>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</si>
  <si>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</si>
  <si>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</si>
  <si>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</si>
  <si>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</si>
  <si>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</si>
  <si>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</si>
  <si>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</si>
  <si>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</si>
  <si>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</si>
  <si>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</si>
  <si>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</si>
  <si>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</si>
  <si>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</si>
  <si>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</si>
  <si>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</si>
  <si>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</si>
  <si>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</si>
  <si>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</si>
  <si>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</si>
  <si>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</si>
  <si>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</si>
  <si>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</si>
  <si>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</si>
  <si>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</si>
  <si>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</si>
  <si>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</si>
  <si>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</si>
  <si>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</si>
  <si>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</si>
  <si>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</si>
  <si>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</si>
  <si>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</si>
  <si>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</si>
  <si>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</si>
  <si>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</si>
  <si>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</si>
  <si>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</si>
  <si>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</si>
  <si>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</si>
  <si>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</si>
  <si>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</si>
  <si>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</si>
  <si>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</si>
  <si>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</si>
  <si>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</si>
  <si>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</si>
  <si>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</si>
  <si>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</si>
  <si>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</si>
  <si>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</si>
  <si>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</si>
  <si>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</si>
  <si>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</si>
  <si>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</si>
  <si>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</si>
  <si>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</si>
  <si>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</si>
  <si>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</si>
  <si>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</si>
  <si>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</si>
  <si>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</si>
  <si>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</si>
  <si>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</si>
  <si>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</si>
  <si>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</si>
  <si>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</si>
  <si>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</si>
  <si>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</si>
  <si>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</si>
  <si>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</si>
  <si>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</si>
  <si>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</si>
  <si>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</si>
  <si>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</si>
  <si>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</si>
  <si>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</si>
  <si>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</si>
  <si>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</si>
  <si>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</si>
  <si>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</si>
  <si>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</si>
  <si>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</si>
  <si>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</si>
  <si>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</si>
  <si>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</si>
  <si>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</si>
  <si>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</si>
  <si>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</si>
  <si>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</si>
  <si>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</si>
  <si>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</si>
  <si>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</si>
  <si>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</si>
  <si>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</si>
  <si>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</si>
  <si>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</si>
  <si>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</si>
  <si>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</si>
  <si>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</si>
  <si>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</si>
  <si>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</si>
  <si>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</si>
  <si>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</si>
  <si>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</si>
  <si>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</si>
  <si>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</si>
  <si>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</si>
  <si>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</si>
  <si>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</si>
  <si>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</si>
  <si>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</si>
  <si>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</si>
  <si>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</si>
  <si>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</si>
  <si>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</si>
  <si>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</si>
  <si>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</si>
  <si>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</si>
  <si>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</si>
  <si>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</si>
  <si>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</si>
  <si>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</si>
  <si>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</si>
  <si>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</si>
  <si>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</si>
  <si>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</si>
  <si>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</si>
  <si>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</si>
  <si>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</si>
  <si>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</si>
  <si>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</si>
  <si>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</si>
  <si>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</si>
  <si>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</si>
  <si>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</si>
  <si>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</si>
  <si>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</si>
  <si>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</si>
  <si>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</si>
  <si>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</si>
  <si>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</si>
  <si>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</si>
  <si>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</si>
  <si>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</si>
  <si>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</si>
  <si>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</si>
  <si>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</si>
  <si>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</si>
  <si>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</si>
  <si>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</si>
  <si>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</si>
  <si>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</si>
  <si>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</si>
  <si>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</si>
  <si>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</si>
  <si>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</si>
  <si>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</si>
  <si>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</si>
  <si>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</si>
  <si>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</si>
  <si>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</si>
  <si>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</si>
  <si>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</si>
  <si>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</si>
  <si>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</si>
  <si>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</si>
  <si>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</si>
  <si>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</si>
  <si>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</si>
  <si>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</si>
  <si>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</si>
  <si>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</si>
  <si>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</si>
  <si>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</si>
  <si>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</si>
  <si>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</si>
  <si>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</si>
  <si>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</si>
  <si>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</si>
  <si>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</si>
  <si>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</si>
  <si>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</si>
  <si>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</si>
  <si>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</si>
  <si>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</si>
  <si>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</si>
  <si>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</si>
  <si>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</si>
  <si>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</si>
  <si>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</si>
  <si>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</si>
  <si>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</si>
  <si>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</si>
  <si>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</si>
  <si>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</si>
  <si>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</si>
  <si>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</si>
  <si>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</si>
  <si>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</si>
  <si>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</si>
  <si>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</si>
  <si>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</si>
  <si>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</si>
  <si>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</si>
  <si>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</si>
  <si>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</si>
  <si>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</si>
  <si>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</si>
  <si>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</si>
  <si>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</si>
  <si>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</si>
  <si>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</si>
  <si>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</si>
  <si>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</si>
  <si>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</si>
  <si>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</si>
  <si>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</si>
  <si>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</si>
  <si>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</si>
  <si>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</si>
  <si>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</si>
  <si>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</si>
  <si>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</si>
  <si>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</si>
  <si>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</si>
  <si>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</si>
  <si>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</si>
  <si>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</si>
  <si>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</si>
  <si>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</si>
  <si>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</si>
  <si>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</si>
  <si>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</si>
  <si>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</si>
  <si>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</si>
  <si>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</si>
  <si>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</si>
  <si>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</si>
  <si>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</si>
  <si>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</si>
  <si>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</si>
  <si>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</si>
  <si>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</si>
  <si>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</si>
  <si>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</si>
  <si>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</si>
  <si>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</si>
  <si>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</si>
  <si>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</si>
  <si>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</si>
  <si>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</si>
  <si>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</si>
  <si>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</si>
  <si>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</si>
  <si>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</si>
  <si>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</si>
  <si>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</si>
  <si>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</si>
  <si>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</si>
  <si>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</si>
  <si>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</si>
  <si>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</si>
  <si>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</si>
  <si>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</si>
  <si>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</si>
  <si>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</si>
  <si>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</si>
  <si>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</si>
  <si>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</si>
  <si>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</si>
  <si>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</si>
  <si>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</si>
  <si>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</si>
  <si>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</si>
  <si>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</si>
  <si>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</si>
  <si>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</si>
  <si>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</si>
  <si>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</si>
  <si>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</si>
  <si>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</si>
  <si>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</si>
  <si>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</si>
  <si>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</si>
  <si>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</si>
  <si>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</si>
  <si>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</si>
  <si>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</si>
  <si>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</si>
  <si>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</si>
  <si>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</si>
  <si>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</si>
  <si>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</si>
  <si>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</si>
  <si>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</si>
  <si>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</si>
  <si>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</si>
  <si>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</si>
  <si>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</si>
  <si>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</si>
  <si>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</si>
  <si>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</si>
  <si>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</si>
  <si>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</si>
  <si>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</si>
  <si>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</si>
  <si>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</si>
  <si>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</si>
  <si>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</si>
  <si>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</si>
  <si>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</si>
  <si>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</si>
  <si>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</si>
  <si>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</si>
  <si>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</si>
  <si>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</si>
  <si>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</si>
  <si>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</si>
  <si>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</si>
  <si>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</si>
  <si>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</si>
  <si>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</si>
  <si>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</si>
  <si>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</si>
  <si>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</si>
  <si>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</si>
  <si>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</si>
  <si>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</si>
  <si>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</si>
  <si>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</si>
  <si>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</si>
  <si>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</si>
  <si>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</si>
  <si>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</si>
  <si>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</si>
  <si>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</si>
  <si>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</si>
  <si>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</si>
  <si>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</si>
  <si>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</si>
  <si>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</si>
  <si>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</si>
  <si>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</si>
  <si>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</si>
  <si>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</si>
  <si>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</si>
  <si>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</si>
  <si>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</si>
  <si>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</si>
  <si>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</si>
  <si>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</si>
  <si>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</si>
  <si>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</si>
  <si>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</si>
  <si>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</si>
  <si>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</si>
  <si>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</si>
  <si>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</si>
  <si>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</si>
  <si>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</si>
  <si>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</si>
  <si>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</si>
  <si>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</si>
  <si>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</si>
  <si>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</si>
  <si>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</si>
  <si>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</si>
  <si>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</si>
  <si>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</si>
  <si>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</si>
  <si>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</si>
  <si>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</si>
  <si>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</si>
  <si>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</si>
  <si>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</si>
  <si>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</si>
  <si>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</si>
  <si>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</si>
  <si>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</si>
  <si>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</si>
  <si>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</si>
  <si>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</si>
  <si>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</si>
  <si>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</si>
  <si>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</si>
  <si>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</si>
  <si>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</si>
  <si>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</si>
  <si>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</si>
  <si>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</si>
  <si>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</si>
  <si>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</si>
  <si>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</si>
  <si>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</si>
  <si>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</si>
  <si>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</si>
  <si>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</si>
  <si>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</si>
  <si>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</si>
  <si>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</si>
  <si>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</si>
  <si>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</si>
  <si>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</si>
  <si>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</si>
  <si>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</si>
  <si>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</si>
  <si>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</si>
  <si>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</si>
  <si>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</si>
  <si>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</si>
  <si>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</si>
  <si>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</si>
  <si>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</si>
  <si>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</si>
  <si>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</si>
  <si>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</si>
  <si>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</si>
  <si>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</si>
  <si>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</si>
  <si>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</si>
  <si>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</si>
  <si>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</si>
  <si>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</si>
  <si>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</si>
  <si>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</si>
  <si>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</si>
  <si>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</si>
  <si>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</si>
  <si>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</si>
  <si>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</si>
  <si>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</si>
  <si>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</si>
  <si>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</si>
  <si>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</si>
  <si>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</si>
  <si>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</si>
  <si>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</si>
  <si>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</si>
  <si>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</si>
  <si>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</si>
  <si>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</si>
  <si>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</si>
  <si>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</si>
  <si>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</si>
  <si>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</si>
  <si>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</si>
  <si>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</si>
  <si>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</si>
  <si>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</si>
  <si>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</si>
  <si>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</si>
  <si>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</si>
  <si>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</si>
  <si>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</si>
  <si>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</si>
  <si>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</si>
  <si>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</si>
  <si>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</si>
  <si>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</si>
  <si>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</si>
  <si>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</si>
  <si>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</si>
  <si>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</si>
  <si>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</si>
  <si>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</si>
  <si>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</si>
  <si>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</si>
  <si>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</si>
  <si>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</si>
  <si>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</si>
  <si>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</si>
  <si>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</si>
  <si>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</si>
  <si>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</si>
  <si>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</si>
  <si>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</si>
  <si>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</si>
  <si>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</si>
  <si>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</si>
  <si>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</si>
  <si>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</si>
  <si>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</si>
  <si>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</si>
  <si>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</si>
  <si>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</si>
  <si>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</si>
  <si>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</si>
  <si>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</si>
  <si>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</si>
  <si>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</si>
  <si>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</si>
  <si>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</si>
  <si>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</si>
  <si>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</si>
  <si>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</si>
  <si>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</si>
  <si>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</si>
  <si>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</si>
  <si>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</si>
  <si>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</si>
  <si>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</si>
  <si>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</si>
  <si>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</si>
  <si>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</si>
  <si>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</si>
  <si>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</si>
  <si>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</si>
  <si>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</si>
  <si>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</si>
  <si>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</si>
  <si>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</si>
  <si>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</si>
  <si>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</si>
  <si>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</si>
  <si>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</si>
  <si>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</si>
  <si>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</si>
  <si>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</si>
  <si>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</si>
  <si>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</si>
  <si>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</si>
  <si>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</si>
  <si>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</si>
  <si>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</si>
  <si>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</si>
  <si>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</si>
  <si>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</si>
  <si>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</si>
  <si>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</si>
  <si>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</si>
  <si>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</si>
  <si>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</si>
  <si>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</si>
  <si>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</si>
  <si>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</si>
  <si>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</si>
  <si>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</si>
  <si>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</si>
  <si>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</si>
  <si>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</si>
  <si>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</si>
  <si>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</si>
  <si>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</si>
  <si>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</si>
  <si>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</si>
  <si>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</si>
  <si>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</si>
  <si>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</si>
  <si>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</si>
  <si>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</si>
  <si>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</si>
  <si>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</si>
  <si>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</si>
  <si>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</si>
  <si>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</si>
  <si>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</si>
  <si>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</si>
  <si>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</si>
  <si>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</si>
  <si>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</si>
  <si>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</si>
  <si>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</si>
  <si>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</si>
  <si>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</si>
  <si>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</si>
  <si>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</si>
  <si>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</si>
  <si>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</si>
  <si>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</si>
  <si>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</si>
  <si>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</si>
  <si>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</si>
  <si>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</si>
  <si>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</si>
  <si>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</si>
  <si>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</si>
  <si>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</si>
  <si>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</si>
  <si>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</si>
  <si>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</si>
  <si>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</si>
  <si>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</si>
  <si>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</si>
  <si>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</si>
  <si>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</si>
  <si>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</si>
  <si>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</si>
  <si>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</si>
  <si>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</si>
  <si>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</si>
  <si>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</si>
  <si>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</si>
  <si>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</si>
  <si>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</si>
  <si>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</si>
  <si>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</si>
  <si>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</si>
  <si>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</si>
  <si>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</si>
  <si>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</si>
  <si>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</si>
  <si>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</si>
  <si>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</si>
  <si>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</si>
  <si>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</si>
  <si>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</si>
  <si>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Khảo sát cắt điện, xác nhận vật tư thu hồi trước tháo gỡ</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</si>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</sst>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5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5" fontId="0" fillId="0" borderId="0" xfId="1" applyNumberFormat="1" applyFont="1"/>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0" fillId="0" borderId="0" xfId="0" applyAlignment="1">
      <alignment horizontal="center" vertical="center"/>
    </xf>
    <xf numFmtId="1" fontId="0" fillId="0" borderId="0" xfId="0" applyNumberFormat="1"/>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16" workbookViewId="0">
      <selection activeCell="D23" sqref="D23"/>
    </sheetView>
  </sheetViews>
  <sheetFormatPr defaultRowHeight="15"/>
  <cols>
    <col min="1" max="1" width="26.7109375" style="100" bestFit="1" customWidth="1"/>
    <col min="2" max="2" width="26.7109375" bestFit="1" customWidth="1"/>
    <col min="3" max="3" width="23.7109375" customWidth="1"/>
    <col min="4" max="4" width="42.28515625" customWidth="1"/>
    <col min="5" max="5" width="23" customWidth="1"/>
    <col min="10" max="10" width="15.7109375" bestFit="1" customWidth="1"/>
  </cols>
  <sheetData>
    <row r="1" spans="1:13" ht="25.9"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687</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696</v>
      </c>
      <c r="C9" s="41" t="s">
        <v>697</v>
      </c>
      <c r="D9" s="41" t="s">
        <v>653</v>
      </c>
      <c r="E9" s="52">
        <v>44099.676388888889</v>
      </c>
      <c r="F9" s="41"/>
      <c r="G9" s="41"/>
      <c r="H9" s="41"/>
      <c r="I9" s="41"/>
      <c r="J9" s="41"/>
      <c r="K9" s="41"/>
      <c r="L9" s="41"/>
      <c r="M9" s="41"/>
    </row>
    <row r="10" spans="1:13">
      <c r="A10" s="101" t="str">
        <f t="shared" si="0"/>
        <v> Số hiệu KHLCNT</v>
      </c>
      <c r="B10" s="41" t="s">
        <v>654</v>
      </c>
      <c r="C10" s="41">
        <v>20200930785</v>
      </c>
      <c r="D10" s="41"/>
      <c r="E10" s="41"/>
      <c r="F10" s="41"/>
      <c r="G10" s="41"/>
      <c r="H10" s="41"/>
      <c r="I10" s="41"/>
      <c r="J10" s="41"/>
      <c r="K10" s="41"/>
      <c r="L10" s="41"/>
      <c r="M10" s="41"/>
    </row>
    <row r="11" spans="1:13">
      <c r="A11" s="101" t="str">
        <f t="shared" si="0"/>
        <v> Tên KHLCNT</v>
      </c>
      <c r="B11" s="41" t="s">
        <v>655</v>
      </c>
      <c r="C11" s="41" t="s">
        <v>698</v>
      </c>
      <c r="D11" s="41"/>
      <c r="E11" s="41"/>
      <c r="F11" s="41"/>
      <c r="G11" s="41"/>
      <c r="H11" s="41"/>
      <c r="I11" s="41"/>
      <c r="J11" s="41"/>
      <c r="K11" s="41"/>
      <c r="L11" s="41"/>
      <c r="M11" s="41"/>
    </row>
    <row r="12" spans="1:13">
      <c r="A12" s="101" t="str">
        <f t="shared" si="0"/>
        <v> Lĩnh vực </v>
      </c>
      <c r="B12" s="41" t="s">
        <v>656</v>
      </c>
      <c r="C12" s="41" t="s">
        <v>657</v>
      </c>
      <c r="D12" s="41"/>
      <c r="E12" s="41"/>
      <c r="F12" s="41"/>
      <c r="G12" s="41"/>
      <c r="H12" s="41"/>
      <c r="I12" s="41"/>
      <c r="J12" s="41"/>
      <c r="K12" s="41"/>
      <c r="L12" s="41"/>
      <c r="M12" s="41"/>
    </row>
    <row r="13" spans="1:13">
      <c r="A13" s="101" t="str">
        <f t="shared" si="0"/>
        <v> Bên mời thầu</v>
      </c>
      <c r="B13" s="41" t="s">
        <v>658</v>
      </c>
      <c r="C13" s="41" t="s">
        <v>699</v>
      </c>
      <c r="D13" s="41"/>
      <c r="E13" s="41"/>
      <c r="F13" s="41"/>
      <c r="G13" s="41"/>
      <c r="H13" s="41"/>
      <c r="I13" s="41"/>
      <c r="J13" s="41"/>
      <c r="K13" s="41"/>
      <c r="L13" s="41"/>
      <c r="M13" s="41"/>
    </row>
    <row r="14" spans="1:13">
      <c r="A14" s="101" t="str">
        <f t="shared" si="0"/>
        <v> Chủ đầu tư</v>
      </c>
      <c r="B14" s="41" t="s">
        <v>659</v>
      </c>
      <c r="C14" s="41" t="s">
        <v>421</v>
      </c>
      <c r="D14" s="41"/>
      <c r="E14" s="41"/>
      <c r="F14" s="41"/>
      <c r="G14" s="41"/>
      <c r="H14" s="41"/>
      <c r="I14" s="41"/>
      <c r="J14" s="41"/>
      <c r="K14" s="41"/>
      <c r="L14" s="41"/>
      <c r="M14" s="41"/>
    </row>
    <row r="15" spans="1:13">
      <c r="A15" s="101" t="str">
        <f t="shared" si="0"/>
        <v> Tên gói thầu</v>
      </c>
      <c r="B15" s="41" t="s">
        <v>660</v>
      </c>
      <c r="C15" s="41" t="s">
        <v>700</v>
      </c>
      <c r="D15" s="41"/>
      <c r="E15" s="41"/>
      <c r="F15" s="41"/>
      <c r="G15" s="41"/>
      <c r="H15" s="41"/>
      <c r="I15" s="41"/>
      <c r="J15" s="41"/>
      <c r="K15" s="41"/>
      <c r="L15" s="41"/>
      <c r="M15" s="41"/>
    </row>
    <row r="16" spans="1:13">
      <c r="A16" s="101" t="str">
        <f t="shared" si="0"/>
        <v> Phân loại</v>
      </c>
      <c r="B16" s="41" t="s">
        <v>661</v>
      </c>
      <c r="C16" s="41" t="s">
        <v>662</v>
      </c>
      <c r="D16" s="41"/>
      <c r="E16" s="41"/>
      <c r="F16" s="41"/>
      <c r="G16" s="41"/>
      <c r="H16" s="41"/>
      <c r="I16" s="41"/>
      <c r="J16" s="41"/>
      <c r="K16" s="41"/>
      <c r="L16" s="41"/>
      <c r="M16" s="41"/>
    </row>
    <row r="17" spans="1:13">
      <c r="A17" s="101" t="str">
        <f t="shared" si="0"/>
        <v> Tên dự án</v>
      </c>
      <c r="B17" s="41" t="s">
        <v>663</v>
      </c>
      <c r="C17" s="41" t="s">
        <v>701</v>
      </c>
      <c r="D17" s="41"/>
      <c r="E17" s="41"/>
      <c r="F17" s="41"/>
      <c r="G17" s="41"/>
      <c r="H17" s="41"/>
      <c r="I17" s="41"/>
      <c r="J17" s="41"/>
      <c r="K17" s="41"/>
      <c r="L17" s="41"/>
      <c r="M17" s="41"/>
    </row>
    <row r="18" spans="1:13">
      <c r="A18" s="101" t="str">
        <f t="shared" si="0"/>
        <v> Chi tiết nguồn vốn</v>
      </c>
      <c r="B18" s="41" t="s">
        <v>664</v>
      </c>
      <c r="C18" s="41" t="s">
        <v>702</v>
      </c>
      <c r="D18" s="52"/>
      <c r="E18" s="41"/>
      <c r="F18" s="41"/>
      <c r="G18" s="41"/>
      <c r="H18" s="41"/>
      <c r="I18" s="41"/>
      <c r="J18" s="52"/>
      <c r="K18" s="41"/>
      <c r="L18" s="41"/>
      <c r="M18" s="41"/>
    </row>
    <row r="19" spans="1:13">
      <c r="A19" s="101" t="str">
        <f t="shared" si="0"/>
        <v> Loại hợp đồng</v>
      </c>
      <c r="B19" s="41" t="s">
        <v>665</v>
      </c>
      <c r="C19" s="41" t="s">
        <v>206</v>
      </c>
      <c r="D19" s="41"/>
      <c r="E19" s="41"/>
      <c r="F19" s="41"/>
      <c r="G19" s="41"/>
      <c r="H19" s="41"/>
      <c r="I19" s="41"/>
      <c r="J19" s="41"/>
      <c r="K19" s="41"/>
      <c r="L19" s="41"/>
      <c r="M19" s="41"/>
    </row>
    <row r="20" spans="1:13">
      <c r="A20" s="101" t="str">
        <f t="shared" si="0"/>
        <v> Hình thức lựa chọn nhà thầu</v>
      </c>
      <c r="B20" s="41" t="s">
        <v>666</v>
      </c>
      <c r="C20" s="41" t="s">
        <v>667</v>
      </c>
      <c r="D20" s="41"/>
      <c r="E20" s="41"/>
      <c r="F20" s="41"/>
      <c r="G20" s="41"/>
      <c r="H20" s="41"/>
      <c r="I20" s="41"/>
      <c r="J20" s="41"/>
      <c r="K20" s="41"/>
      <c r="L20" s="41"/>
      <c r="M20" s="41"/>
    </row>
    <row r="21" spans="1:13">
      <c r="A21" s="101" t="str">
        <f t="shared" si="0"/>
        <v> Phương thức LCNT</v>
      </c>
      <c r="B21" s="41" t="s">
        <v>668</v>
      </c>
      <c r="C21" s="41" t="s">
        <v>207</v>
      </c>
      <c r="D21" s="52"/>
      <c r="E21" s="41"/>
      <c r="F21" s="41"/>
      <c r="G21" s="41"/>
      <c r="H21" s="41"/>
      <c r="I21" s="41"/>
      <c r="J21" s="52"/>
      <c r="K21" s="41"/>
      <c r="L21" s="41"/>
      <c r="M21" s="41"/>
    </row>
    <row r="22" spans="1:13">
      <c r="A22" s="101" t="str">
        <f t="shared" si="0"/>
        <v> Thời gian thực hiện hợp đồng</v>
      </c>
      <c r="B22" s="41" t="s">
        <v>669</v>
      </c>
      <c r="C22" s="41" t="s">
        <v>703</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670</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671</v>
      </c>
      <c r="C28" s="52" t="s">
        <v>208</v>
      </c>
      <c r="D28" s="41"/>
      <c r="E28" s="52"/>
      <c r="F28" s="41"/>
      <c r="G28" s="41"/>
      <c r="H28" s="41"/>
      <c r="I28" s="41"/>
      <c r="J28" s="41"/>
      <c r="K28" s="41"/>
      <c r="L28" s="41"/>
      <c r="M28" s="41"/>
    </row>
    <row r="29" spans="1:13">
      <c r="A29" s="101" t="str">
        <f t="shared" si="0"/>
        <v> Thời gian nhận E-HSDT từ ngày</v>
      </c>
      <c r="B29" s="41" t="s">
        <v>672</v>
      </c>
      <c r="C29" s="52">
        <v>44099.676388888889</v>
      </c>
      <c r="D29" s="41" t="s">
        <v>673</v>
      </c>
      <c r="E29" s="52">
        <v>44111.583333333336</v>
      </c>
      <c r="F29" s="41"/>
      <c r="G29" s="41"/>
      <c r="H29" s="41"/>
      <c r="I29" s="41"/>
      <c r="J29" s="41"/>
      <c r="K29" s="41"/>
      <c r="L29" s="41"/>
      <c r="M29" s="41"/>
    </row>
    <row r="30" spans="1:13">
      <c r="A30" s="101" t="str">
        <f t="shared" si="0"/>
        <v> Phát hành E-HSMT</v>
      </c>
      <c r="B30" s="41" t="s">
        <v>674</v>
      </c>
      <c r="C30" s="41" t="s">
        <v>210</v>
      </c>
      <c r="D30" s="52"/>
      <c r="E30" s="41"/>
      <c r="F30" s="41"/>
      <c r="G30" s="41"/>
      <c r="H30" s="41"/>
      <c r="I30" s="41"/>
      <c r="J30" s="41"/>
      <c r="K30" s="41"/>
      <c r="L30" s="41"/>
      <c r="M30" s="41"/>
    </row>
    <row r="31" spans="1:13">
      <c r="A31" s="101" t="str">
        <f t="shared" si="0"/>
        <v> Thời gian hiệu lực của E-HSDT</v>
      </c>
      <c r="B31" s="41" t="s">
        <v>675</v>
      </c>
      <c r="C31" s="41" t="s">
        <v>98</v>
      </c>
      <c r="D31" s="41"/>
      <c r="E31" s="41"/>
      <c r="F31" s="41"/>
      <c r="G31" s="41"/>
      <c r="H31" s="41"/>
      <c r="I31" s="41"/>
      <c r="J31" s="41"/>
      <c r="K31" s="41"/>
      <c r="L31" s="41"/>
      <c r="M31" s="41"/>
    </row>
    <row r="32" spans="1:13">
      <c r="A32" s="101" t="str">
        <f t="shared" si="0"/>
        <v> Địa điểm nhận E-HSDT</v>
      </c>
      <c r="B32" s="41" t="s">
        <v>676</v>
      </c>
      <c r="C32" s="41" t="s">
        <v>211</v>
      </c>
      <c r="D32" s="41"/>
      <c r="E32" s="41"/>
      <c r="F32" s="41"/>
      <c r="G32" s="41"/>
      <c r="H32" s="41"/>
      <c r="I32" s="41"/>
      <c r="J32" s="41"/>
      <c r="K32" s="41"/>
      <c r="L32" s="41"/>
      <c r="M32" s="41"/>
    </row>
    <row r="33" spans="1:5">
      <c r="A33" s="101" t="str">
        <f t="shared" si="0"/>
        <v> Địa điểm thực hiện gói thầu</v>
      </c>
      <c r="B33" s="1" t="s">
        <v>677</v>
      </c>
      <c r="C33" s="1" t="s">
        <v>678</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679</v>
      </c>
      <c r="C36" s="1"/>
      <c r="D36" s="1"/>
      <c r="E36" s="1"/>
    </row>
    <row r="37" spans="1:5">
      <c r="A37" s="101" t="str">
        <f t="shared" si="0"/>
        <v/>
      </c>
      <c r="B37" s="1"/>
      <c r="C37" s="141"/>
      <c r="D37" s="1"/>
      <c r="E37" s="1"/>
    </row>
    <row r="38" spans="1:5">
      <c r="A38" s="101" t="str">
        <f t="shared" si="0"/>
        <v> Thời điểm đóng/mở thầu</v>
      </c>
      <c r="B38" s="1" t="s">
        <v>680</v>
      </c>
      <c r="C38" s="141">
        <v>44111.583333333336</v>
      </c>
      <c r="D38" s="1"/>
      <c r="E38" s="1"/>
    </row>
    <row r="39" spans="1:5" ht="45">
      <c r="A39" s="101" t="str">
        <f t="shared" si="0"/>
        <v> Địa điểm mở thầu</v>
      </c>
      <c r="B39" s="1" t="s">
        <v>681</v>
      </c>
      <c r="C39" s="1" t="s">
        <v>211</v>
      </c>
      <c r="D39" s="1"/>
      <c r="E39" s="1"/>
    </row>
    <row r="40" spans="1:5">
      <c r="A40" s="101" t="str">
        <f t="shared" si="0"/>
        <v> Dự toán gói thầu</v>
      </c>
      <c r="B40" t="s">
        <v>682</v>
      </c>
      <c r="C40" t="s">
        <v>704</v>
      </c>
    </row>
    <row r="41" spans="1:5">
      <c r="A41" s="101" t="str">
        <f t="shared" si="0"/>
        <v/>
      </c>
    </row>
    <row r="42" spans="1:5">
      <c r="A42" s="101" t="str">
        <f t="shared" si="0"/>
        <v/>
      </c>
    </row>
    <row r="43" spans="1:5">
      <c r="A43" s="101" t="str">
        <f t="shared" si="0"/>
        <v>[Bảo đảm dự thầu:]</v>
      </c>
      <c r="B43" t="s">
        <v>683</v>
      </c>
    </row>
    <row r="44" spans="1:5">
      <c r="A44" s="101" t="str">
        <f t="shared" si="0"/>
        <v/>
      </c>
    </row>
    <row r="45" spans="1:5">
      <c r="A45" s="101" t="str">
        <f t="shared" si="0"/>
        <v> Số tiền bảo đảm dự thầu</v>
      </c>
      <c r="B45" t="s">
        <v>684</v>
      </c>
      <c r="C45" t="s">
        <v>705</v>
      </c>
    </row>
    <row r="46" spans="1:5">
      <c r="A46" s="101" t="str">
        <f t="shared" si="0"/>
        <v> Hình thức bảo đảm dự thầu</v>
      </c>
      <c r="B46" t="s">
        <v>686</v>
      </c>
      <c r="C46" t="s">
        <v>548</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abSelected="1" topLeftCell="E1" workbookViewId="0">
      <pane ySplit="1" topLeftCell="A2" activePane="bottomLeft" state="frozen"/>
      <selection activeCell="D1" sqref="D1"/>
      <selection pane="bottomLeft" activeCell="O3" sqref="O3"/>
    </sheetView>
  </sheetViews>
  <sheetFormatPr defaultColWidth="8.85546875" defaultRowHeight="15"/>
  <cols>
    <col min="1" max="1" width="17.42578125" style="20" customWidth="1"/>
    <col min="2" max="2" width="50.5703125" style="15" customWidth="1"/>
    <col min="3" max="3" width="52.5703125" style="15" customWidth="1"/>
    <col min="4" max="4" width="38.5703125" style="15" customWidth="1"/>
    <col min="5" max="5" width="10.140625" style="15" customWidth="1"/>
    <col min="6" max="6" width="22.140625" style="15" customWidth="1"/>
    <col min="7" max="7" width="14.28515625" style="15" customWidth="1"/>
    <col min="8" max="8" width="19.42578125" style="15" bestFit="1" customWidth="1"/>
    <col min="9" max="9" width="8.85546875" style="15"/>
    <col min="10" max="10" width="19.42578125" style="15" customWidth="1"/>
    <col min="11" max="12" width="14.28515625" style="15" customWidth="1"/>
    <col min="13" max="13" width="24.140625" style="15" customWidth="1"/>
    <col min="14" max="14" width="16" style="69"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636</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563</v>
      </c>
      <c r="T1" s="69" t="s">
        <v>564</v>
      </c>
      <c r="U1" s="15" t="s">
        <v>571</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697</v>
      </c>
      <c r="B3" s="143" t="s">
        <v>701</v>
      </c>
      <c r="C3" s="18" t="s">
        <v>501</v>
      </c>
      <c r="D3" s="18" t="s">
        <v>471</v>
      </c>
      <c r="E3" s="18" t="s">
        <v>695</v>
      </c>
      <c r="F3" s="18" t="s">
        <v>705</v>
      </c>
      <c r="G3" s="18">
        <v>120</v>
      </c>
      <c r="H3" s="18" t="s">
        <v>706</v>
      </c>
      <c r="I3" s="18">
        <v>1</v>
      </c>
      <c r="J3" s="18" t="s">
        <v>703</v>
      </c>
      <c r="K3" s="18">
        <v>12</v>
      </c>
      <c r="L3" s="18" t="s">
        <v>707</v>
      </c>
      <c r="M3" s="17" t="s">
        <v>708</v>
      </c>
      <c r="N3" s="49" t="s">
        <v>709</v>
      </c>
    </row>
    <row r="4" spans="1:21" s="17" customFormat="1" ht="51" customHeight="1">
      <c r="A4" s="22" t="s">
        <v>652</v>
      </c>
      <c r="B4" s="143" t="s">
        <v>693</v>
      </c>
      <c r="C4" s="18" t="s">
        <v>261</v>
      </c>
      <c r="D4" s="18" t="s">
        <v>692</v>
      </c>
      <c r="E4" s="18" t="s">
        <v>695</v>
      </c>
      <c r="F4" s="18" t="s">
        <v>685</v>
      </c>
      <c r="G4" s="18">
        <v>90</v>
      </c>
      <c r="H4" s="18" t="s">
        <v>688</v>
      </c>
      <c r="I4" s="18">
        <v>1</v>
      </c>
      <c r="J4" s="18" t="s">
        <v>238</v>
      </c>
      <c r="K4" s="18">
        <v>12</v>
      </c>
      <c r="L4" s="18" t="s">
        <v>689</v>
      </c>
      <c r="M4" s="17" t="s">
        <v>690</v>
      </c>
      <c r="N4" s="49" t="s">
        <v>691</v>
      </c>
    </row>
    <row r="5" spans="1:21" s="17" customFormat="1" ht="51" customHeight="1">
      <c r="A5" s="22" t="s">
        <v>578</v>
      </c>
      <c r="B5" s="18" t="s">
        <v>579</v>
      </c>
      <c r="C5" s="18" t="s">
        <v>261</v>
      </c>
      <c r="D5" s="18" t="s">
        <v>260</v>
      </c>
      <c r="E5" s="18" t="s">
        <v>583</v>
      </c>
      <c r="F5" s="18" t="s">
        <v>580</v>
      </c>
      <c r="G5" s="18">
        <v>120</v>
      </c>
      <c r="H5" s="68">
        <v>44081.375</v>
      </c>
      <c r="I5" s="18"/>
      <c r="J5" s="18" t="s">
        <v>562</v>
      </c>
      <c r="K5" s="18">
        <v>12</v>
      </c>
      <c r="L5" s="99" t="s">
        <v>637</v>
      </c>
      <c r="M5" s="17" t="s">
        <v>581</v>
      </c>
      <c r="N5" s="49" t="s">
        <v>582</v>
      </c>
    </row>
    <row r="6" spans="1:21" s="17" customFormat="1" ht="51" customHeight="1">
      <c r="A6" s="22">
        <v>20200563645</v>
      </c>
      <c r="B6" s="18" t="s">
        <v>565</v>
      </c>
      <c r="C6" s="16" t="s">
        <v>14</v>
      </c>
      <c r="D6" s="18" t="s">
        <v>508</v>
      </c>
      <c r="E6" s="18" t="s">
        <v>566</v>
      </c>
      <c r="F6" s="18" t="s">
        <v>567</v>
      </c>
      <c r="G6" s="18">
        <v>90</v>
      </c>
      <c r="H6" s="68">
        <v>43994.583333333336</v>
      </c>
      <c r="I6" s="18"/>
      <c r="J6" s="18" t="s">
        <v>566</v>
      </c>
      <c r="K6" s="18">
        <v>12</v>
      </c>
      <c r="L6" s="99" t="s">
        <v>568</v>
      </c>
      <c r="M6" s="43" t="str">
        <f>" ngày "&amp;TEXT(L6,"dd")&amp;" tháng "&amp;TEXT(L6,"MM")&amp;" năm "&amp;TEXT(L6,"yyyy")</f>
        <v xml:space="preserve"> ngày 08 tháng 06 năm 2020</v>
      </c>
      <c r="N6" s="99" t="s">
        <v>569</v>
      </c>
    </row>
    <row r="7" spans="1:21" s="17" customFormat="1" ht="30">
      <c r="A7" s="22" t="s">
        <v>546</v>
      </c>
      <c r="B7" s="18" t="s">
        <v>547</v>
      </c>
      <c r="C7" s="18" t="s">
        <v>501</v>
      </c>
      <c r="D7" s="18" t="s">
        <v>246</v>
      </c>
      <c r="E7" s="18">
        <v>100</v>
      </c>
      <c r="F7" s="18" t="s">
        <v>549</v>
      </c>
      <c r="G7" s="18"/>
      <c r="H7" s="68">
        <v>43973.583333333336</v>
      </c>
      <c r="I7" s="18">
        <v>7</v>
      </c>
      <c r="J7" s="18">
        <v>220</v>
      </c>
      <c r="K7" s="18">
        <v>12</v>
      </c>
      <c r="L7" s="99" t="s">
        <v>550</v>
      </c>
      <c r="M7" s="17" t="s">
        <v>541</v>
      </c>
      <c r="N7" s="99" t="s">
        <v>542</v>
      </c>
    </row>
    <row r="8" spans="1:21" s="17" customFormat="1" ht="30">
      <c r="A8" s="22" t="s">
        <v>539</v>
      </c>
      <c r="B8" s="18" t="s">
        <v>540</v>
      </c>
      <c r="C8" s="18" t="s">
        <v>501</v>
      </c>
      <c r="D8" s="18" t="s">
        <v>246</v>
      </c>
      <c r="E8" s="18">
        <v>365</v>
      </c>
      <c r="F8" s="18"/>
      <c r="G8" s="18"/>
      <c r="H8" s="68">
        <v>43973.583333333336</v>
      </c>
      <c r="I8" s="18"/>
      <c r="J8" s="18">
        <v>12</v>
      </c>
      <c r="K8" s="18">
        <v>12</v>
      </c>
      <c r="L8" s="99" t="s">
        <v>544</v>
      </c>
      <c r="M8" s="17" t="s">
        <v>543</v>
      </c>
      <c r="N8" s="99" t="s">
        <v>545</v>
      </c>
    </row>
    <row r="9" spans="1:21" s="17" customFormat="1" ht="45">
      <c r="A9" s="22" t="s">
        <v>527</v>
      </c>
      <c r="B9" s="18" t="s">
        <v>528</v>
      </c>
      <c r="C9" s="18" t="s">
        <v>501</v>
      </c>
      <c r="D9" s="18" t="s">
        <v>471</v>
      </c>
      <c r="E9" s="18">
        <v>60</v>
      </c>
      <c r="F9" s="18" t="s">
        <v>529</v>
      </c>
      <c r="G9" s="18">
        <v>120</v>
      </c>
      <c r="H9" s="68">
        <v>43973.625</v>
      </c>
      <c r="I9" s="18">
        <v>5</v>
      </c>
      <c r="J9" s="18">
        <v>220</v>
      </c>
      <c r="K9" s="18">
        <v>12</v>
      </c>
      <c r="L9" s="49">
        <v>43967</v>
      </c>
      <c r="M9" s="17" t="s">
        <v>541</v>
      </c>
      <c r="N9" s="49" t="s">
        <v>542</v>
      </c>
    </row>
    <row r="10" spans="1:21" s="17" customFormat="1" ht="60">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5">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30">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5">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5">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5">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5">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570</v>
      </c>
    </row>
    <row r="17" spans="1:21" s="17" customFormat="1" ht="60">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5">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572</v>
      </c>
    </row>
    <row r="19" spans="1:21" s="17" customFormat="1" ht="45">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5">
      <c r="A20" s="22" t="s">
        <v>262</v>
      </c>
      <c r="B20" s="18" t="s">
        <v>257</v>
      </c>
      <c r="C20" s="18" t="s">
        <v>261</v>
      </c>
      <c r="D20" s="18" t="s">
        <v>260</v>
      </c>
      <c r="E20" s="73" t="s">
        <v>562</v>
      </c>
      <c r="F20" s="18" t="s">
        <v>259</v>
      </c>
      <c r="G20" s="18" t="s">
        <v>13</v>
      </c>
      <c r="H20" s="18" t="s">
        <v>258</v>
      </c>
      <c r="I20" s="18"/>
      <c r="J20" s="18" t="s">
        <v>561</v>
      </c>
      <c r="K20" s="18" t="s">
        <v>560</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5">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60">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5">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30">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5">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30">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5">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5">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30">
      <c r="A29" s="22" t="s">
        <v>490</v>
      </c>
      <c r="B29" s="18" t="s">
        <v>573</v>
      </c>
      <c r="C29" s="18" t="s">
        <v>246</v>
      </c>
      <c r="D29" s="18" t="s">
        <v>574</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30">
      <c r="A30" s="22" t="s">
        <v>490</v>
      </c>
      <c r="B30" s="18" t="s">
        <v>575</v>
      </c>
      <c r="C30" s="18" t="s">
        <v>246</v>
      </c>
      <c r="D30" s="18" t="s">
        <v>574</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638</v>
      </c>
      <c r="C31" s="18" t="s">
        <v>233</v>
      </c>
      <c r="D31" s="18" t="s">
        <v>471</v>
      </c>
    </row>
  </sheetData>
  <conditionalFormatting sqref="A31:A1048576 A13:A19 A1">
    <cfRule type="duplicateValues" dxfId="42" priority="22"/>
  </conditionalFormatting>
  <conditionalFormatting sqref="A20">
    <cfRule type="duplicateValues" dxfId="41" priority="21"/>
  </conditionalFormatting>
  <conditionalFormatting sqref="A21">
    <cfRule type="duplicateValues" dxfId="40" priority="20"/>
  </conditionalFormatting>
  <conditionalFormatting sqref="A1:XFD1">
    <cfRule type="duplicateValues" dxfId="39" priority="16"/>
    <cfRule type="duplicateValues" dxfId="38" priority="17"/>
  </conditionalFormatting>
  <conditionalFormatting sqref="A22:A28 A12">
    <cfRule type="duplicateValues" dxfId="37" priority="25"/>
  </conditionalFormatting>
  <conditionalFormatting sqref="A11">
    <cfRule type="duplicateValues" dxfId="36" priority="15"/>
  </conditionalFormatting>
  <conditionalFormatting sqref="A8">
    <cfRule type="duplicateValues" dxfId="35" priority="14"/>
  </conditionalFormatting>
  <conditionalFormatting sqref="A10">
    <cfRule type="duplicateValues" dxfId="34" priority="13"/>
  </conditionalFormatting>
  <conditionalFormatting sqref="A9">
    <cfRule type="duplicateValues" dxfId="33" priority="12"/>
  </conditionalFormatting>
  <conditionalFormatting sqref="A7">
    <cfRule type="duplicateValues" dxfId="32" priority="11"/>
  </conditionalFormatting>
  <conditionalFormatting sqref="A6">
    <cfRule type="duplicateValues" dxfId="31" priority="10"/>
  </conditionalFormatting>
  <conditionalFormatting sqref="A2">
    <cfRule type="duplicateValues" dxfId="30" priority="9"/>
  </conditionalFormatting>
  <conditionalFormatting sqref="A29">
    <cfRule type="duplicateValues" dxfId="29" priority="8"/>
  </conditionalFormatting>
  <conditionalFormatting sqref="A30">
    <cfRule type="duplicateValues" dxfId="28" priority="7"/>
  </conditionalFormatting>
  <conditionalFormatting sqref="A5">
    <cfRule type="duplicateValues" dxfId="27" priority="6"/>
  </conditionalFormatting>
  <conditionalFormatting sqref="B2">
    <cfRule type="duplicateValues" dxfId="26" priority="5"/>
  </conditionalFormatting>
  <conditionalFormatting sqref="A4">
    <cfRule type="duplicateValues" dxfId="25" priority="4"/>
  </conditionalFormatting>
  <conditionalFormatting sqref="B4">
    <cfRule type="duplicateValues" dxfId="24" priority="3"/>
  </conditionalFormatting>
  <conditionalFormatting sqref="A3">
    <cfRule type="duplicateValues" dxfId="23" priority="2"/>
  </conditionalFormatting>
  <conditionalFormatting sqref="B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workbookViewId="0">
      <selection activeCell="I9" sqref="I9"/>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
  <sheetViews>
    <sheetView workbookViewId="0">
      <selection activeCell="E5" sqref="E5"/>
    </sheetView>
  </sheetViews>
  <sheetFormatPr defaultRowHeight="15"/>
  <sheetData>
    <row r="1" spans="3:6">
      <c r="C1" t="s">
        <v>785</v>
      </c>
      <c r="D1" s="149" t="s">
        <v>787</v>
      </c>
      <c r="E1" s="149" t="s">
        <v>786</v>
      </c>
      <c r="F1" s="149" t="s">
        <v>782</v>
      </c>
    </row>
    <row r="2" spans="3:6">
      <c r="D2" s="149" t="s">
        <v>783</v>
      </c>
      <c r="E2" s="149" t="s">
        <v>781</v>
      </c>
      <c r="F2" s="149" t="s">
        <v>784</v>
      </c>
    </row>
    <row r="4" spans="3:6">
      <c r="D4">
        <v>185</v>
      </c>
      <c r="E4">
        <v>200</v>
      </c>
      <c r="F4">
        <v>240</v>
      </c>
    </row>
    <row r="5" spans="3:6">
      <c r="D5">
        <v>1755</v>
      </c>
      <c r="E5" s="150">
        <f>(F5*(E4-D4)+D5*(F4-E4))/(F4-D4)</f>
        <v>1904.7272727272727</v>
      </c>
      <c r="F5">
        <v>2304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O107"/>
  <sheetViews>
    <sheetView topLeftCell="D82" workbookViewId="0">
      <selection activeCell="J101" sqref="J101"/>
    </sheetView>
  </sheetViews>
  <sheetFormatPr defaultRowHeight="15"/>
  <cols>
    <col min="5" max="5" width="23.140625" customWidth="1"/>
    <col min="6" max="6" width="16.5703125" customWidth="1"/>
    <col min="7" max="7" width="15.28515625" customWidth="1"/>
    <col min="8" max="8" width="23.42578125" customWidth="1"/>
    <col min="9" max="9" width="17.85546875" customWidth="1"/>
    <col min="10" max="10" width="21.7109375" customWidth="1"/>
    <col min="11" max="11" width="27.140625" customWidth="1"/>
  </cols>
  <sheetData>
    <row r="2" spans="4:11">
      <c r="D2" t="s">
        <v>151</v>
      </c>
      <c r="E2" t="s">
        <v>710</v>
      </c>
      <c r="G2" t="s">
        <v>711</v>
      </c>
      <c r="I2" t="s">
        <v>712</v>
      </c>
      <c r="K2" t="s">
        <v>713</v>
      </c>
    </row>
    <row r="3" spans="4:11">
      <c r="E3" t="s">
        <v>714</v>
      </c>
      <c r="I3" t="s">
        <v>715</v>
      </c>
      <c r="K3" t="s">
        <v>715</v>
      </c>
    </row>
    <row r="4" spans="4:11">
      <c r="E4" t="s">
        <v>716</v>
      </c>
      <c r="I4" t="s">
        <v>717</v>
      </c>
      <c r="K4" t="s">
        <v>717</v>
      </c>
    </row>
    <row r="5" spans="4:11">
      <c r="E5" t="s">
        <v>718</v>
      </c>
      <c r="I5" t="s">
        <v>719</v>
      </c>
      <c r="K5" t="s">
        <v>719</v>
      </c>
    </row>
    <row r="6" spans="4:11">
      <c r="E6" t="s">
        <v>720</v>
      </c>
      <c r="G6" t="s">
        <v>721</v>
      </c>
      <c r="I6" t="s">
        <v>722</v>
      </c>
      <c r="K6" t="s">
        <v>722</v>
      </c>
    </row>
    <row r="7" spans="4:11">
      <c r="E7" t="s">
        <v>723</v>
      </c>
    </row>
    <row r="8" spans="4:11">
      <c r="E8" t="s">
        <v>724</v>
      </c>
      <c r="G8" t="s">
        <v>725</v>
      </c>
      <c r="I8" t="s">
        <v>726</v>
      </c>
    </row>
    <row r="9" spans="4:11">
      <c r="E9" t="s">
        <v>727</v>
      </c>
      <c r="G9" t="s">
        <v>725</v>
      </c>
      <c r="I9" t="s">
        <v>726</v>
      </c>
    </row>
    <row r="10" spans="4:11">
      <c r="E10" t="s">
        <v>728</v>
      </c>
      <c r="G10" t="s">
        <v>725</v>
      </c>
      <c r="I10" t="s">
        <v>726</v>
      </c>
    </row>
    <row r="11" spans="4:11">
      <c r="E11" t="s">
        <v>729</v>
      </c>
      <c r="G11" t="s">
        <v>725</v>
      </c>
      <c r="I11" t="s">
        <v>726</v>
      </c>
    </row>
    <row r="12" spans="4:11">
      <c r="E12" t="s">
        <v>730</v>
      </c>
      <c r="G12" t="s">
        <v>725</v>
      </c>
      <c r="I12" t="s">
        <v>726</v>
      </c>
    </row>
    <row r="13" spans="4:11">
      <c r="E13" t="s">
        <v>731</v>
      </c>
      <c r="G13" t="s">
        <v>725</v>
      </c>
      <c r="I13" t="s">
        <v>726</v>
      </c>
    </row>
    <row r="14" spans="4:11">
      <c r="E14" t="s">
        <v>732</v>
      </c>
      <c r="G14" t="s">
        <v>725</v>
      </c>
      <c r="I14" t="s">
        <v>726</v>
      </c>
    </row>
    <row r="15" spans="4:11">
      <c r="E15" t="s">
        <v>733</v>
      </c>
      <c r="G15" t="s">
        <v>725</v>
      </c>
      <c r="I15" t="s">
        <v>726</v>
      </c>
    </row>
    <row r="16" spans="4:11">
      <c r="E16" t="s">
        <v>734</v>
      </c>
      <c r="G16" t="s">
        <v>725</v>
      </c>
      <c r="I16" t="s">
        <v>726</v>
      </c>
    </row>
    <row r="17" spans="5:11">
      <c r="E17" t="s">
        <v>735</v>
      </c>
      <c r="G17" t="s">
        <v>725</v>
      </c>
      <c r="I17" t="s">
        <v>726</v>
      </c>
    </row>
    <row r="18" spans="5:11">
      <c r="E18" t="s">
        <v>736</v>
      </c>
      <c r="G18" t="s">
        <v>725</v>
      </c>
      <c r="I18" t="s">
        <v>726</v>
      </c>
    </row>
    <row r="19" spans="5:11">
      <c r="E19" t="s">
        <v>737</v>
      </c>
      <c r="G19" t="s">
        <v>721</v>
      </c>
      <c r="I19">
        <v>3.5</v>
      </c>
      <c r="K19">
        <v>3.5</v>
      </c>
    </row>
    <row r="20" spans="5:11">
      <c r="E20" t="s">
        <v>738</v>
      </c>
    </row>
    <row r="21" spans="5:11">
      <c r="E21" t="s">
        <v>739</v>
      </c>
      <c r="G21" t="s">
        <v>740</v>
      </c>
      <c r="I21">
        <v>70</v>
      </c>
      <c r="K21">
        <v>70</v>
      </c>
    </row>
    <row r="22" spans="5:11">
      <c r="E22" t="s">
        <v>741</v>
      </c>
      <c r="G22" t="s">
        <v>740</v>
      </c>
      <c r="I22">
        <v>160</v>
      </c>
      <c r="K22">
        <v>160</v>
      </c>
    </row>
    <row r="23" spans="5:11">
      <c r="E23" t="s">
        <v>742</v>
      </c>
      <c r="I23" t="s">
        <v>743</v>
      </c>
      <c r="K23" t="s">
        <v>743</v>
      </c>
    </row>
    <row r="24" spans="5:11">
      <c r="I24" t="s">
        <v>744</v>
      </c>
      <c r="K24" t="s">
        <v>744</v>
      </c>
    </row>
    <row r="26" spans="5:11">
      <c r="E26" t="s">
        <v>745</v>
      </c>
      <c r="I26" t="s">
        <v>746</v>
      </c>
      <c r="K26" t="s">
        <v>746</v>
      </c>
    </row>
    <row r="27" spans="5:11">
      <c r="E27" t="s">
        <v>747</v>
      </c>
      <c r="I27" t="s">
        <v>748</v>
      </c>
      <c r="K27" t="s">
        <v>748</v>
      </c>
    </row>
    <row r="28" spans="5:11">
      <c r="I28" t="s">
        <v>749</v>
      </c>
      <c r="K28" t="s">
        <v>749</v>
      </c>
    </row>
    <row r="29" spans="5:11">
      <c r="I29" t="s">
        <v>750</v>
      </c>
      <c r="K29" t="s">
        <v>750</v>
      </c>
    </row>
    <row r="30" spans="5:11">
      <c r="I30" t="s">
        <v>751</v>
      </c>
      <c r="K30" t="s">
        <v>751</v>
      </c>
    </row>
    <row r="31" spans="5:11">
      <c r="I31" t="s">
        <v>752</v>
      </c>
      <c r="K31" t="s">
        <v>752</v>
      </c>
    </row>
    <row r="32" spans="5:11">
      <c r="I32" t="s">
        <v>753</v>
      </c>
      <c r="K32" t="s">
        <v>753</v>
      </c>
    </row>
    <row r="33" spans="4:12">
      <c r="I33" t="s">
        <v>754</v>
      </c>
      <c r="K33" t="s">
        <v>754</v>
      </c>
    </row>
    <row r="34" spans="4:12">
      <c r="D34" t="s">
        <v>755</v>
      </c>
      <c r="L34" t="s">
        <v>756</v>
      </c>
    </row>
    <row r="35" spans="4:12">
      <c r="D35">
        <v>1</v>
      </c>
      <c r="F35">
        <v>2</v>
      </c>
      <c r="H35">
        <v>3</v>
      </c>
      <c r="J35">
        <v>4</v>
      </c>
    </row>
    <row r="36" spans="4:12">
      <c r="D36" t="s">
        <v>757</v>
      </c>
      <c r="L36">
        <v>2</v>
      </c>
    </row>
    <row r="37" spans="4:12">
      <c r="D37" t="s">
        <v>758</v>
      </c>
      <c r="F37" t="s">
        <v>757</v>
      </c>
      <c r="L37">
        <v>3</v>
      </c>
    </row>
    <row r="38" spans="4:12">
      <c r="D38" t="s">
        <v>759</v>
      </c>
      <c r="F38" t="s">
        <v>758</v>
      </c>
      <c r="H38" t="s">
        <v>757</v>
      </c>
      <c r="L38">
        <v>4</v>
      </c>
    </row>
    <row r="39" spans="4:12">
      <c r="F39" t="s">
        <v>760</v>
      </c>
      <c r="H39" t="s">
        <v>758</v>
      </c>
      <c r="J39" t="s">
        <v>757</v>
      </c>
      <c r="L39">
        <v>5</v>
      </c>
    </row>
    <row r="40" spans="4:12">
      <c r="F40" t="s">
        <v>761</v>
      </c>
      <c r="H40" t="s">
        <v>760</v>
      </c>
      <c r="J40" t="s">
        <v>758</v>
      </c>
      <c r="L40">
        <v>6</v>
      </c>
    </row>
    <row r="41" spans="4:12">
      <c r="H41" t="s">
        <v>762</v>
      </c>
      <c r="J41" t="s">
        <v>760</v>
      </c>
      <c r="L41">
        <v>7</v>
      </c>
    </row>
    <row r="42" spans="4:12">
      <c r="H42" t="s">
        <v>763</v>
      </c>
      <c r="J42" t="s">
        <v>762</v>
      </c>
      <c r="L42">
        <v>8</v>
      </c>
    </row>
    <row r="43" spans="4:12">
      <c r="H43" t="s">
        <v>764</v>
      </c>
      <c r="J43" t="s">
        <v>763</v>
      </c>
      <c r="L43">
        <v>9</v>
      </c>
    </row>
    <row r="44" spans="4:12">
      <c r="J44" t="s">
        <v>765</v>
      </c>
      <c r="L44">
        <v>10</v>
      </c>
    </row>
    <row r="45" spans="4:12">
      <c r="J45" t="s">
        <v>766</v>
      </c>
      <c r="L45">
        <v>11</v>
      </c>
    </row>
    <row r="47" spans="4:12">
      <c r="D47" t="s">
        <v>151</v>
      </c>
      <c r="E47" t="s">
        <v>767</v>
      </c>
      <c r="F47" t="s">
        <v>368</v>
      </c>
      <c r="G47" t="s">
        <v>768</v>
      </c>
      <c r="H47" t="s">
        <v>713</v>
      </c>
    </row>
    <row r="48" spans="4:12">
      <c r="E48" t="s">
        <v>769</v>
      </c>
    </row>
    <row r="49" spans="5:8">
      <c r="E49" t="s">
        <v>724</v>
      </c>
      <c r="F49" t="s">
        <v>770</v>
      </c>
      <c r="G49">
        <v>11</v>
      </c>
      <c r="H49">
        <v>11</v>
      </c>
    </row>
    <row r="50" spans="5:8">
      <c r="E50" t="s">
        <v>727</v>
      </c>
      <c r="F50" t="s">
        <v>770</v>
      </c>
      <c r="G50">
        <v>25</v>
      </c>
      <c r="H50">
        <v>25</v>
      </c>
    </row>
    <row r="51" spans="5:8">
      <c r="E51" t="s">
        <v>728</v>
      </c>
      <c r="F51" t="s">
        <v>770</v>
      </c>
      <c r="G51">
        <v>35</v>
      </c>
      <c r="H51">
        <v>35</v>
      </c>
    </row>
    <row r="52" spans="5:8">
      <c r="E52" t="s">
        <v>729</v>
      </c>
      <c r="F52" t="s">
        <v>770</v>
      </c>
      <c r="G52">
        <v>50</v>
      </c>
      <c r="H52">
        <v>50</v>
      </c>
    </row>
    <row r="53" spans="5:8">
      <c r="E53" t="s">
        <v>730</v>
      </c>
      <c r="F53" t="s">
        <v>770</v>
      </c>
      <c r="G53">
        <v>70</v>
      </c>
      <c r="H53">
        <v>70</v>
      </c>
    </row>
    <row r="54" spans="5:8">
      <c r="E54" t="s">
        <v>731</v>
      </c>
      <c r="F54" t="s">
        <v>770</v>
      </c>
      <c r="G54">
        <v>95</v>
      </c>
      <c r="H54">
        <v>95</v>
      </c>
    </row>
    <row r="55" spans="5:8">
      <c r="E55" t="s">
        <v>732</v>
      </c>
      <c r="F55" t="s">
        <v>770</v>
      </c>
      <c r="G55">
        <v>120</v>
      </c>
      <c r="H55">
        <v>120</v>
      </c>
    </row>
    <row r="56" spans="5:8">
      <c r="E56" t="s">
        <v>733</v>
      </c>
      <c r="F56" t="s">
        <v>770</v>
      </c>
      <c r="G56">
        <v>150</v>
      </c>
      <c r="H56">
        <v>150</v>
      </c>
    </row>
    <row r="57" spans="5:8">
      <c r="E57" t="s">
        <v>734</v>
      </c>
      <c r="F57" t="s">
        <v>770</v>
      </c>
      <c r="G57">
        <v>185</v>
      </c>
      <c r="H57">
        <v>185</v>
      </c>
    </row>
    <row r="58" spans="5:8">
      <c r="E58" t="s">
        <v>735</v>
      </c>
      <c r="F58" t="s">
        <v>770</v>
      </c>
      <c r="G58">
        <v>200</v>
      </c>
      <c r="H58">
        <v>200</v>
      </c>
    </row>
    <row r="59" spans="5:8">
      <c r="E59" t="s">
        <v>736</v>
      </c>
      <c r="F59" t="s">
        <v>770</v>
      </c>
      <c r="G59">
        <v>240</v>
      </c>
      <c r="H59">
        <v>240</v>
      </c>
    </row>
    <row r="60" spans="5:8">
      <c r="E60" t="s">
        <v>771</v>
      </c>
    </row>
    <row r="61" spans="5:8">
      <c r="E61" t="s">
        <v>724</v>
      </c>
      <c r="F61" t="s">
        <v>772</v>
      </c>
      <c r="G61">
        <v>7</v>
      </c>
      <c r="H61">
        <v>7</v>
      </c>
    </row>
    <row r="62" spans="5:8">
      <c r="E62" t="s">
        <v>727</v>
      </c>
      <c r="F62" t="s">
        <v>772</v>
      </c>
      <c r="G62">
        <v>7</v>
      </c>
      <c r="H62">
        <v>7</v>
      </c>
    </row>
    <row r="63" spans="5:8">
      <c r="E63" t="s">
        <v>728</v>
      </c>
      <c r="F63" t="s">
        <v>772</v>
      </c>
      <c r="G63">
        <v>7</v>
      </c>
      <c r="H63">
        <v>7</v>
      </c>
    </row>
    <row r="64" spans="5:8">
      <c r="E64" t="s">
        <v>729</v>
      </c>
      <c r="F64" t="s">
        <v>772</v>
      </c>
      <c r="G64">
        <v>19</v>
      </c>
      <c r="H64">
        <v>19</v>
      </c>
    </row>
    <row r="65" spans="5:8">
      <c r="E65" t="s">
        <v>730</v>
      </c>
      <c r="F65" t="s">
        <v>772</v>
      </c>
      <c r="G65">
        <v>19</v>
      </c>
      <c r="H65">
        <v>19</v>
      </c>
    </row>
    <row r="66" spans="5:8">
      <c r="E66" t="s">
        <v>731</v>
      </c>
      <c r="F66" t="s">
        <v>772</v>
      </c>
      <c r="G66">
        <v>19</v>
      </c>
      <c r="H66">
        <v>19</v>
      </c>
    </row>
    <row r="67" spans="5:8">
      <c r="E67" t="s">
        <v>732</v>
      </c>
      <c r="F67" t="s">
        <v>772</v>
      </c>
      <c r="G67">
        <v>37</v>
      </c>
      <c r="H67">
        <v>37</v>
      </c>
    </row>
    <row r="68" spans="5:8">
      <c r="E68" t="s">
        <v>733</v>
      </c>
      <c r="F68" t="s">
        <v>772</v>
      </c>
      <c r="G68">
        <v>37</v>
      </c>
      <c r="H68">
        <v>37</v>
      </c>
    </row>
    <row r="69" spans="5:8">
      <c r="E69" t="s">
        <v>734</v>
      </c>
      <c r="F69" t="s">
        <v>772</v>
      </c>
      <c r="G69">
        <v>37</v>
      </c>
      <c r="H69">
        <v>37</v>
      </c>
    </row>
    <row r="70" spans="5:8">
      <c r="E70" t="s">
        <v>735</v>
      </c>
      <c r="F70" t="s">
        <v>772</v>
      </c>
      <c r="G70">
        <v>37</v>
      </c>
      <c r="H70">
        <v>37</v>
      </c>
    </row>
    <row r="71" spans="5:8">
      <c r="E71" t="s">
        <v>736</v>
      </c>
      <c r="F71" t="s">
        <v>772</v>
      </c>
      <c r="G71">
        <v>61</v>
      </c>
      <c r="H71">
        <v>61</v>
      </c>
    </row>
    <row r="72" spans="5:8">
      <c r="E72" t="s">
        <v>773</v>
      </c>
    </row>
    <row r="73" spans="5:8">
      <c r="E73" t="s">
        <v>724</v>
      </c>
      <c r="F73" t="s">
        <v>774</v>
      </c>
      <c r="G73">
        <v>1.71</v>
      </c>
      <c r="H73">
        <v>1.71</v>
      </c>
    </row>
    <row r="74" spans="5:8">
      <c r="E74" t="s">
        <v>727</v>
      </c>
      <c r="F74" t="s">
        <v>774</v>
      </c>
      <c r="G74">
        <v>0.72699999999999998</v>
      </c>
      <c r="H74">
        <v>0.72699999999999998</v>
      </c>
    </row>
    <row r="75" spans="5:8">
      <c r="E75" t="s">
        <v>728</v>
      </c>
      <c r="F75" t="s">
        <v>774</v>
      </c>
      <c r="G75">
        <v>0.52400000000000002</v>
      </c>
      <c r="H75">
        <v>0.52400000000000002</v>
      </c>
    </row>
    <row r="76" spans="5:8">
      <c r="E76" t="s">
        <v>729</v>
      </c>
      <c r="F76" t="s">
        <v>774</v>
      </c>
      <c r="G76">
        <v>0.38700000000000001</v>
      </c>
      <c r="H76">
        <v>0.38700000000000001</v>
      </c>
    </row>
    <row r="77" spans="5:8">
      <c r="E77" t="s">
        <v>730</v>
      </c>
      <c r="F77" t="s">
        <v>774</v>
      </c>
      <c r="G77">
        <v>0.26800000000000002</v>
      </c>
      <c r="H77">
        <v>0.26800000000000002</v>
      </c>
    </row>
    <row r="78" spans="5:8">
      <c r="E78" t="s">
        <v>731</v>
      </c>
      <c r="F78" t="s">
        <v>774</v>
      </c>
      <c r="G78">
        <v>0.193</v>
      </c>
      <c r="H78">
        <v>0.193</v>
      </c>
    </row>
    <row r="79" spans="5:8">
      <c r="E79" t="s">
        <v>732</v>
      </c>
      <c r="F79" t="s">
        <v>774</v>
      </c>
      <c r="G79">
        <v>0.153</v>
      </c>
      <c r="H79">
        <v>0.153</v>
      </c>
    </row>
    <row r="80" spans="5:8">
      <c r="E80" t="s">
        <v>733</v>
      </c>
      <c r="F80" t="s">
        <v>774</v>
      </c>
      <c r="G80">
        <v>0.124</v>
      </c>
      <c r="H80">
        <v>0.124</v>
      </c>
    </row>
    <row r="81" spans="5:15">
      <c r="E81" t="s">
        <v>734</v>
      </c>
      <c r="F81" t="s">
        <v>774</v>
      </c>
      <c r="G81">
        <v>9.9099999999999994E-2</v>
      </c>
      <c r="H81">
        <v>9.9099999999999994E-2</v>
      </c>
    </row>
    <row r="82" spans="5:15">
      <c r="E82" t="s">
        <v>735</v>
      </c>
      <c r="F82" t="s">
        <v>774</v>
      </c>
      <c r="G82">
        <v>9.2200000000000004E-2</v>
      </c>
      <c r="H82">
        <v>9.2200000000000004E-2</v>
      </c>
    </row>
    <row r="83" spans="5:15">
      <c r="E83" t="s">
        <v>736</v>
      </c>
      <c r="F83" t="s">
        <v>774</v>
      </c>
      <c r="G83">
        <v>7.5399999999999995E-2</v>
      </c>
      <c r="H83">
        <v>7.5399999999999995E-2</v>
      </c>
    </row>
    <row r="84" spans="5:15">
      <c r="E84" t="s">
        <v>775</v>
      </c>
    </row>
    <row r="85" spans="5:15">
      <c r="E85" t="s">
        <v>724</v>
      </c>
      <c r="F85" t="s">
        <v>643</v>
      </c>
      <c r="G85" s="33" t="s">
        <v>726</v>
      </c>
      <c r="H85" s="33">
        <v>118</v>
      </c>
    </row>
    <row r="86" spans="5:15">
      <c r="E86" t="s">
        <v>727</v>
      </c>
      <c r="F86" t="s">
        <v>643</v>
      </c>
      <c r="G86" s="33" t="s">
        <v>726</v>
      </c>
      <c r="H86" s="33">
        <v>258</v>
      </c>
      <c r="I86">
        <v>25</v>
      </c>
      <c r="J86" t="s">
        <v>778</v>
      </c>
      <c r="K86">
        <v>5.8</v>
      </c>
      <c r="L86">
        <v>0.72699999999999998</v>
      </c>
      <c r="M86">
        <v>1.2</v>
      </c>
      <c r="N86">
        <v>8.1999999999999993</v>
      </c>
      <c r="O86">
        <v>258</v>
      </c>
    </row>
    <row r="87" spans="5:15">
      <c r="E87" t="s">
        <v>728</v>
      </c>
      <c r="F87" t="s">
        <v>643</v>
      </c>
      <c r="G87" s="33" t="s">
        <v>726</v>
      </c>
      <c r="H87" s="33">
        <v>346</v>
      </c>
      <c r="I87">
        <v>35</v>
      </c>
      <c r="J87" t="s">
        <v>778</v>
      </c>
      <c r="K87">
        <v>6.85</v>
      </c>
      <c r="L87">
        <v>0.52400000000000002</v>
      </c>
      <c r="M87">
        <v>1.2</v>
      </c>
      <c r="N87">
        <v>9.3000000000000007</v>
      </c>
      <c r="O87">
        <v>346</v>
      </c>
    </row>
    <row r="88" spans="5:15">
      <c r="E88" t="s">
        <v>729</v>
      </c>
      <c r="F88" t="s">
        <v>643</v>
      </c>
      <c r="G88" s="33" t="s">
        <v>726</v>
      </c>
      <c r="H88" s="33">
        <v>472</v>
      </c>
      <c r="I88">
        <v>50</v>
      </c>
      <c r="J88" t="s">
        <v>779</v>
      </c>
      <c r="K88">
        <v>8</v>
      </c>
      <c r="L88">
        <v>0.38700000000000001</v>
      </c>
      <c r="M88">
        <v>1.4</v>
      </c>
      <c r="N88">
        <v>10.8</v>
      </c>
      <c r="O88">
        <v>472</v>
      </c>
    </row>
    <row r="89" spans="5:15">
      <c r="E89" t="s">
        <v>730</v>
      </c>
      <c r="F89" t="s">
        <v>643</v>
      </c>
      <c r="G89" s="33" t="s">
        <v>726</v>
      </c>
      <c r="H89" s="33">
        <v>676</v>
      </c>
      <c r="I89">
        <v>70</v>
      </c>
      <c r="J89" t="s">
        <v>779</v>
      </c>
      <c r="K89">
        <v>9.6999999999999993</v>
      </c>
      <c r="L89">
        <v>0.26800000000000002</v>
      </c>
      <c r="M89">
        <v>1.4</v>
      </c>
      <c r="N89">
        <v>12.5</v>
      </c>
      <c r="O89">
        <v>676</v>
      </c>
    </row>
    <row r="90" spans="5:15">
      <c r="E90" t="s">
        <v>731</v>
      </c>
      <c r="F90" t="s">
        <v>643</v>
      </c>
      <c r="G90" s="33" t="s">
        <v>726</v>
      </c>
      <c r="H90" s="33">
        <v>916</v>
      </c>
      <c r="I90">
        <v>95</v>
      </c>
      <c r="J90" t="s">
        <v>779</v>
      </c>
      <c r="K90">
        <v>11.3</v>
      </c>
      <c r="L90">
        <v>0.193</v>
      </c>
      <c r="M90">
        <v>1.6</v>
      </c>
      <c r="N90">
        <v>14.5</v>
      </c>
      <c r="O90">
        <v>916</v>
      </c>
    </row>
    <row r="91" spans="5:15">
      <c r="E91" t="s">
        <v>732</v>
      </c>
      <c r="F91" t="s">
        <v>643</v>
      </c>
      <c r="G91" s="33" t="s">
        <v>726</v>
      </c>
      <c r="H91" s="33">
        <v>1142</v>
      </c>
      <c r="I91">
        <v>120</v>
      </c>
      <c r="J91" t="s">
        <v>779</v>
      </c>
      <c r="K91">
        <v>12.7</v>
      </c>
      <c r="L91">
        <v>0.153</v>
      </c>
      <c r="M91">
        <v>1.6</v>
      </c>
      <c r="N91">
        <v>15.9</v>
      </c>
      <c r="O91">
        <v>1142</v>
      </c>
    </row>
    <row r="92" spans="5:15">
      <c r="E92" t="s">
        <v>733</v>
      </c>
      <c r="F92" t="s">
        <v>643</v>
      </c>
      <c r="G92" s="33" t="s">
        <v>726</v>
      </c>
      <c r="H92" s="33">
        <v>1415</v>
      </c>
      <c r="I92">
        <v>150</v>
      </c>
      <c r="J92" t="s">
        <v>779</v>
      </c>
      <c r="K92">
        <v>14.13</v>
      </c>
      <c r="L92">
        <v>0.124</v>
      </c>
      <c r="M92">
        <v>1.8</v>
      </c>
      <c r="N92">
        <v>17.7</v>
      </c>
      <c r="O92">
        <v>1415</v>
      </c>
    </row>
    <row r="93" spans="5:15">
      <c r="E93" t="s">
        <v>734</v>
      </c>
      <c r="F93" t="s">
        <v>643</v>
      </c>
      <c r="G93" s="33" t="s">
        <v>726</v>
      </c>
      <c r="H93" s="33">
        <v>1755</v>
      </c>
      <c r="I93">
        <v>185</v>
      </c>
      <c r="J93" t="s">
        <v>779</v>
      </c>
      <c r="K93">
        <v>15.7</v>
      </c>
      <c r="L93">
        <v>9.9099999999999994E-2</v>
      </c>
      <c r="M93">
        <v>2</v>
      </c>
      <c r="N93">
        <v>19.7</v>
      </c>
      <c r="O93">
        <v>1755</v>
      </c>
    </row>
    <row r="94" spans="5:15">
      <c r="E94" t="s">
        <v>735</v>
      </c>
      <c r="F94" t="s">
        <v>643</v>
      </c>
      <c r="G94" s="33" t="s">
        <v>726</v>
      </c>
      <c r="H94" s="33">
        <v>1905</v>
      </c>
    </row>
    <row r="95" spans="5:15">
      <c r="E95" t="s">
        <v>736</v>
      </c>
      <c r="F95" t="s">
        <v>643</v>
      </c>
      <c r="G95" s="33" t="s">
        <v>726</v>
      </c>
      <c r="H95" s="33">
        <v>2304</v>
      </c>
      <c r="I95">
        <v>240</v>
      </c>
      <c r="J95" t="s">
        <v>780</v>
      </c>
      <c r="K95">
        <v>18.03</v>
      </c>
      <c r="L95">
        <v>7.5399999999999995E-2</v>
      </c>
      <c r="M95">
        <v>2.2000000000000002</v>
      </c>
      <c r="N95">
        <v>22.4</v>
      </c>
      <c r="O95">
        <v>2304</v>
      </c>
    </row>
    <row r="96" spans="5:15">
      <c r="E96" t="s">
        <v>776</v>
      </c>
    </row>
    <row r="97" spans="5:8">
      <c r="E97" t="s">
        <v>724</v>
      </c>
      <c r="F97" t="s">
        <v>777</v>
      </c>
      <c r="G97">
        <v>1</v>
      </c>
      <c r="H97">
        <v>1</v>
      </c>
    </row>
    <row r="98" spans="5:8">
      <c r="E98" t="s">
        <v>727</v>
      </c>
      <c r="F98" t="s">
        <v>777</v>
      </c>
      <c r="G98">
        <v>1.2</v>
      </c>
      <c r="H98">
        <v>1.2</v>
      </c>
    </row>
    <row r="99" spans="5:8">
      <c r="E99" t="s">
        <v>728</v>
      </c>
      <c r="F99" t="s">
        <v>777</v>
      </c>
      <c r="G99">
        <v>1.2</v>
      </c>
      <c r="H99">
        <v>1.2</v>
      </c>
    </row>
    <row r="100" spans="5:8">
      <c r="E100" t="s">
        <v>729</v>
      </c>
      <c r="F100" t="s">
        <v>777</v>
      </c>
      <c r="G100">
        <v>1.4</v>
      </c>
      <c r="H100">
        <v>1.4</v>
      </c>
    </row>
    <row r="101" spans="5:8">
      <c r="E101" t="s">
        <v>730</v>
      </c>
      <c r="F101" t="s">
        <v>777</v>
      </c>
      <c r="G101">
        <v>1.4</v>
      </c>
      <c r="H101">
        <v>1.4</v>
      </c>
    </row>
    <row r="102" spans="5:8">
      <c r="E102" t="s">
        <v>731</v>
      </c>
      <c r="F102" t="s">
        <v>777</v>
      </c>
      <c r="G102">
        <v>1.6</v>
      </c>
      <c r="H102">
        <v>1.6</v>
      </c>
    </row>
    <row r="103" spans="5:8">
      <c r="E103" t="s">
        <v>732</v>
      </c>
      <c r="F103" t="s">
        <v>777</v>
      </c>
      <c r="G103">
        <v>1.6</v>
      </c>
      <c r="H103">
        <v>1.6</v>
      </c>
    </row>
    <row r="104" spans="5:8">
      <c r="E104" t="s">
        <v>733</v>
      </c>
      <c r="F104" t="s">
        <v>777</v>
      </c>
      <c r="G104">
        <v>1.8</v>
      </c>
      <c r="H104">
        <v>1.8</v>
      </c>
    </row>
    <row r="105" spans="5:8">
      <c r="E105" t="s">
        <v>734</v>
      </c>
      <c r="F105" t="s">
        <v>777</v>
      </c>
      <c r="G105">
        <v>2</v>
      </c>
      <c r="H105">
        <v>2</v>
      </c>
    </row>
    <row r="106" spans="5:8">
      <c r="E106" t="s">
        <v>735</v>
      </c>
      <c r="F106" t="s">
        <v>777</v>
      </c>
      <c r="G106">
        <v>2.2000000000000002</v>
      </c>
      <c r="H106">
        <v>2.2000000000000002</v>
      </c>
    </row>
    <row r="107" spans="5:8">
      <c r="E107" t="s">
        <v>736</v>
      </c>
      <c r="F107" t="s">
        <v>777</v>
      </c>
      <c r="G107">
        <v>2.2000000000000002</v>
      </c>
      <c r="H107">
        <v>2.2000000000000002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selection activeCell="H3" sqref="H3:H5"/>
    </sheetView>
  </sheetViews>
  <sheetFormatPr defaultColWidth="8.85546875" defaultRowHeight="25.15" customHeight="1"/>
  <cols>
    <col min="1" max="3" width="8.85546875" style="104"/>
    <col min="4" max="4" width="33.85546875" style="105" customWidth="1"/>
    <col min="5" max="5" width="8.85546875" style="104"/>
    <col min="6" max="6" width="23.85546875" style="104" bestFit="1" customWidth="1"/>
    <col min="7" max="7" width="11.5703125" style="104" bestFit="1" customWidth="1"/>
    <col min="8" max="8" width="22.7109375" style="104" bestFit="1" customWidth="1"/>
    <col min="9" max="16384" width="8.85546875" style="104"/>
  </cols>
  <sheetData>
    <row r="1" spans="1:8" s="102" customFormat="1" ht="25.15" customHeight="1">
      <c r="A1" s="102" t="s">
        <v>125</v>
      </c>
      <c r="B1" s="102" t="s">
        <v>125</v>
      </c>
      <c r="C1" s="102" t="s">
        <v>125</v>
      </c>
      <c r="D1" s="103" t="s">
        <v>370</v>
      </c>
      <c r="E1" s="102" t="s">
        <v>151</v>
      </c>
      <c r="F1" s="102" t="s">
        <v>367</v>
      </c>
      <c r="G1" s="102" t="s">
        <v>368</v>
      </c>
      <c r="H1" s="102" t="s">
        <v>369</v>
      </c>
    </row>
    <row r="2" spans="1:8" ht="25.15" customHeight="1">
      <c r="D2" s="105" t="s">
        <v>397</v>
      </c>
      <c r="F2" s="104" t="s">
        <v>401</v>
      </c>
      <c r="H2" s="106" t="s">
        <v>402</v>
      </c>
    </row>
    <row r="3" spans="1:8" ht="25.15" customHeight="1">
      <c r="D3" s="105" t="s">
        <v>524</v>
      </c>
      <c r="F3" s="129" t="s">
        <v>73</v>
      </c>
      <c r="G3" s="129"/>
      <c r="H3" s="106" t="s">
        <v>552</v>
      </c>
    </row>
    <row r="4" spans="1:8" ht="25.15" customHeight="1">
      <c r="D4" s="105" t="s">
        <v>524</v>
      </c>
      <c r="F4" s="129" t="s">
        <v>372</v>
      </c>
      <c r="G4" s="129"/>
      <c r="H4" s="106" t="s">
        <v>373</v>
      </c>
    </row>
    <row r="5" spans="1:8" ht="25.15" customHeight="1" thickBot="1">
      <c r="D5" s="105" t="s">
        <v>524</v>
      </c>
      <c r="E5" s="128"/>
      <c r="F5" s="130" t="s">
        <v>521</v>
      </c>
      <c r="G5" s="129"/>
      <c r="H5" s="130" t="s">
        <v>525</v>
      </c>
    </row>
    <row r="6" spans="1:8" ht="25.15" customHeight="1" thickBot="1">
      <c r="D6" s="105" t="s">
        <v>551</v>
      </c>
      <c r="E6" s="128"/>
      <c r="F6" s="130" t="s">
        <v>377</v>
      </c>
      <c r="H6" s="130" t="s">
        <v>552</v>
      </c>
    </row>
    <row r="7" spans="1:8" ht="25.15" customHeight="1" thickBot="1">
      <c r="D7" s="105" t="s">
        <v>551</v>
      </c>
      <c r="E7" s="128"/>
      <c r="F7" s="130" t="s">
        <v>378</v>
      </c>
      <c r="H7" s="130" t="s">
        <v>373</v>
      </c>
    </row>
    <row r="8" spans="1:8" ht="25.15" customHeight="1">
      <c r="D8" s="105" t="s">
        <v>396</v>
      </c>
      <c r="F8" s="104" t="s">
        <v>377</v>
      </c>
      <c r="H8" s="129" t="s">
        <v>371</v>
      </c>
    </row>
    <row r="9" spans="1:8" ht="25.15" customHeight="1">
      <c r="D9" s="105" t="s">
        <v>396</v>
      </c>
      <c r="F9" s="104" t="s">
        <v>378</v>
      </c>
      <c r="H9" s="129" t="s">
        <v>394</v>
      </c>
    </row>
    <row r="10" spans="1:8" ht="25.15" customHeight="1">
      <c r="D10" s="105" t="s">
        <v>396</v>
      </c>
      <c r="F10" s="104" t="s">
        <v>379</v>
      </c>
      <c r="H10" s="131" t="s">
        <v>380</v>
      </c>
    </row>
    <row r="11" spans="1:8" ht="25.15" customHeight="1" thickBot="1">
      <c r="D11" s="105" t="s">
        <v>515</v>
      </c>
      <c r="F11" s="130" t="s">
        <v>378</v>
      </c>
      <c r="H11" s="104" t="s">
        <v>535</v>
      </c>
    </row>
    <row r="12" spans="1:8" ht="25.15" customHeight="1" thickBot="1">
      <c r="D12" s="105" t="s">
        <v>255</v>
      </c>
      <c r="F12" s="130" t="s">
        <v>377</v>
      </c>
      <c r="H12" s="104" t="s">
        <v>410</v>
      </c>
    </row>
    <row r="13" spans="1:8" ht="25.15" customHeight="1" thickBot="1">
      <c r="D13" s="105" t="s">
        <v>255</v>
      </c>
      <c r="F13" s="130" t="s">
        <v>378</v>
      </c>
      <c r="H13" s="104" t="s">
        <v>373</v>
      </c>
    </row>
    <row r="14" spans="1:8" ht="25.15" customHeight="1">
      <c r="D14" s="105" t="s">
        <v>255</v>
      </c>
      <c r="F14" s="104" t="s">
        <v>374</v>
      </c>
      <c r="H14" s="106" t="s">
        <v>530</v>
      </c>
    </row>
    <row r="15" spans="1:8" ht="25.15" customHeight="1">
      <c r="D15" s="105" t="s">
        <v>537</v>
      </c>
      <c r="F15" s="104" t="s">
        <v>378</v>
      </c>
      <c r="H15" s="106" t="s">
        <v>536</v>
      </c>
    </row>
    <row r="16" spans="1:8" ht="25.15" customHeight="1">
      <c r="D16" s="105" t="s">
        <v>389</v>
      </c>
      <c r="F16" s="104" t="s">
        <v>73</v>
      </c>
      <c r="H16" s="106" t="s">
        <v>256</v>
      </c>
    </row>
    <row r="17" spans="4:10" ht="25.15" customHeight="1">
      <c r="D17" s="105" t="s">
        <v>389</v>
      </c>
      <c r="F17" s="104" t="s">
        <v>372</v>
      </c>
      <c r="H17" s="106" t="s">
        <v>376</v>
      </c>
    </row>
    <row r="18" spans="4:10" ht="25.15" customHeight="1">
      <c r="D18" s="105" t="s">
        <v>389</v>
      </c>
      <c r="F18" s="104" t="s">
        <v>374</v>
      </c>
      <c r="H18" s="106" t="s">
        <v>375</v>
      </c>
      <c r="J18" s="107"/>
    </row>
    <row r="19" spans="4:10" ht="25.15" customHeight="1">
      <c r="D19" s="105" t="s">
        <v>400</v>
      </c>
      <c r="F19" s="104" t="s">
        <v>377</v>
      </c>
      <c r="H19" s="106" t="s">
        <v>398</v>
      </c>
    </row>
    <row r="20" spans="4:10" ht="25.15" customHeight="1">
      <c r="D20" s="105" t="s">
        <v>400</v>
      </c>
      <c r="F20" s="104" t="s">
        <v>378</v>
      </c>
      <c r="H20" s="106" t="s">
        <v>373</v>
      </c>
    </row>
    <row r="21" spans="4:10" ht="25.15" customHeight="1">
      <c r="D21" s="105" t="s">
        <v>400</v>
      </c>
      <c r="F21" s="104" t="s">
        <v>379</v>
      </c>
      <c r="H21" s="106" t="s">
        <v>399</v>
      </c>
    </row>
    <row r="22" spans="4:10" ht="25.15" customHeight="1">
      <c r="D22" s="105" t="s">
        <v>532</v>
      </c>
      <c r="F22" s="104" t="s">
        <v>377</v>
      </c>
      <c r="H22" s="106" t="s">
        <v>371</v>
      </c>
    </row>
    <row r="23" spans="4:10" ht="25.15" customHeight="1">
      <c r="D23" s="105" t="s">
        <v>532</v>
      </c>
      <c r="F23" s="104" t="s">
        <v>378</v>
      </c>
      <c r="H23" s="129" t="s">
        <v>394</v>
      </c>
    </row>
    <row r="24" spans="4:10" ht="25.15" customHeight="1">
      <c r="D24" s="105" t="s">
        <v>532</v>
      </c>
      <c r="F24" s="104" t="s">
        <v>374</v>
      </c>
      <c r="H24" s="129"/>
    </row>
    <row r="25" spans="4:10" ht="25.15" customHeight="1">
      <c r="D25" s="105" t="s">
        <v>532</v>
      </c>
      <c r="F25" s="104" t="s">
        <v>379</v>
      </c>
      <c r="H25" s="131" t="s">
        <v>380</v>
      </c>
    </row>
    <row r="26" spans="4:10" ht="25.15" customHeight="1">
      <c r="D26" s="105" t="s">
        <v>395</v>
      </c>
      <c r="F26" s="104" t="s">
        <v>377</v>
      </c>
      <c r="H26" s="129" t="s">
        <v>371</v>
      </c>
    </row>
    <row r="27" spans="4:10" ht="25.15" customHeight="1">
      <c r="D27" s="105" t="s">
        <v>395</v>
      </c>
      <c r="F27" s="104" t="s">
        <v>378</v>
      </c>
      <c r="H27" s="106" t="s">
        <v>394</v>
      </c>
    </row>
    <row r="28" spans="4:10" ht="25.15" customHeight="1">
      <c r="D28" s="105" t="s">
        <v>395</v>
      </c>
      <c r="F28" s="104" t="s">
        <v>379</v>
      </c>
      <c r="H28" s="109" t="s">
        <v>380</v>
      </c>
    </row>
    <row r="29" spans="4:10" ht="25.15" customHeight="1">
      <c r="D29" s="105" t="s">
        <v>284</v>
      </c>
      <c r="F29" s="104" t="s">
        <v>73</v>
      </c>
      <c r="H29" s="106" t="s">
        <v>83</v>
      </c>
    </row>
    <row r="30" spans="4:10" ht="25.15" customHeight="1">
      <c r="D30" s="105" t="s">
        <v>284</v>
      </c>
      <c r="F30" s="104" t="s">
        <v>372</v>
      </c>
      <c r="H30" s="106" t="s">
        <v>386</v>
      </c>
    </row>
    <row r="31" spans="4:10" ht="25.15" customHeight="1">
      <c r="D31" s="105" t="s">
        <v>284</v>
      </c>
      <c r="F31" s="104" t="s">
        <v>374</v>
      </c>
      <c r="H31" s="106" t="s">
        <v>387</v>
      </c>
    </row>
    <row r="32" spans="4:10" ht="25.15" customHeight="1">
      <c r="D32" s="105" t="s">
        <v>388</v>
      </c>
      <c r="E32" s="127"/>
      <c r="F32" s="127" t="s">
        <v>377</v>
      </c>
      <c r="H32" s="133" t="s">
        <v>371</v>
      </c>
    </row>
    <row r="33" spans="4:8" ht="25.15" customHeight="1">
      <c r="D33" s="105" t="s">
        <v>388</v>
      </c>
      <c r="E33" s="127"/>
      <c r="F33" s="127" t="s">
        <v>378</v>
      </c>
      <c r="H33" s="127" t="s">
        <v>373</v>
      </c>
    </row>
    <row r="34" spans="4:8" ht="25.15" customHeight="1">
      <c r="D34" s="105" t="s">
        <v>388</v>
      </c>
      <c r="E34" s="127"/>
      <c r="F34" s="127" t="s">
        <v>379</v>
      </c>
      <c r="H34" s="132" t="s">
        <v>380</v>
      </c>
    </row>
    <row r="35" spans="4:8" ht="25.15" customHeight="1">
      <c r="D35" s="105" t="s">
        <v>534</v>
      </c>
      <c r="F35" s="104" t="s">
        <v>377</v>
      </c>
      <c r="H35" s="129" t="s">
        <v>371</v>
      </c>
    </row>
    <row r="36" spans="4:8" ht="25.15" customHeight="1">
      <c r="D36" s="105" t="s">
        <v>534</v>
      </c>
      <c r="F36" s="104" t="s">
        <v>378</v>
      </c>
      <c r="H36" s="129" t="s">
        <v>394</v>
      </c>
    </row>
    <row r="37" spans="4:8" ht="25.15" customHeight="1">
      <c r="D37" s="105" t="s">
        <v>534</v>
      </c>
      <c r="F37" s="104" t="s">
        <v>374</v>
      </c>
      <c r="H37" s="131"/>
    </row>
    <row r="38" spans="4:8" ht="25.15" customHeight="1">
      <c r="D38" s="105" t="s">
        <v>534</v>
      </c>
      <c r="F38" s="104" t="s">
        <v>379</v>
      </c>
      <c r="H38" s="131" t="s">
        <v>380</v>
      </c>
    </row>
    <row r="39" spans="4:8" ht="25.15" customHeight="1">
      <c r="D39" s="105" t="s">
        <v>393</v>
      </c>
      <c r="F39" s="106" t="s">
        <v>377</v>
      </c>
      <c r="G39" s="106"/>
      <c r="H39" s="106" t="s">
        <v>371</v>
      </c>
    </row>
    <row r="40" spans="4:8" ht="25.15" customHeight="1">
      <c r="D40" s="105" t="s">
        <v>393</v>
      </c>
      <c r="F40" s="106" t="s">
        <v>378</v>
      </c>
      <c r="G40" s="106"/>
      <c r="H40" s="106" t="s">
        <v>394</v>
      </c>
    </row>
    <row r="41" spans="4:8" ht="25.15" customHeight="1">
      <c r="D41" s="105" t="s">
        <v>393</v>
      </c>
      <c r="F41" s="106" t="s">
        <v>379</v>
      </c>
      <c r="G41" s="106"/>
      <c r="H41" s="109" t="s">
        <v>380</v>
      </c>
    </row>
    <row r="42" spans="4:8" ht="25.15" customHeight="1">
      <c r="D42" s="105" t="s">
        <v>480</v>
      </c>
      <c r="F42" s="106" t="s">
        <v>73</v>
      </c>
      <c r="G42" s="106"/>
      <c r="H42" s="106" t="s">
        <v>68</v>
      </c>
    </row>
    <row r="43" spans="4:8" ht="25.15" customHeight="1">
      <c r="D43" s="105" t="s">
        <v>480</v>
      </c>
      <c r="F43" s="106" t="s">
        <v>372</v>
      </c>
      <c r="G43" s="106"/>
      <c r="H43" s="106" t="s">
        <v>481</v>
      </c>
    </row>
    <row r="44" spans="4:8" ht="25.15" customHeight="1">
      <c r="D44" s="105" t="s">
        <v>480</v>
      </c>
      <c r="F44" s="106" t="s">
        <v>374</v>
      </c>
      <c r="G44" s="106"/>
      <c r="H44" s="106" t="s">
        <v>480</v>
      </c>
    </row>
    <row r="45" spans="4:8" ht="25.15" customHeight="1">
      <c r="D45" s="105" t="s">
        <v>408</v>
      </c>
      <c r="F45" s="104" t="s">
        <v>377</v>
      </c>
      <c r="H45" s="129" t="s">
        <v>371</v>
      </c>
    </row>
    <row r="46" spans="4:8" ht="25.15" customHeight="1">
      <c r="D46" s="105" t="s">
        <v>408</v>
      </c>
      <c r="F46" s="104" t="s">
        <v>378</v>
      </c>
      <c r="H46" s="129" t="s">
        <v>394</v>
      </c>
    </row>
    <row r="47" spans="4:8" ht="25.15" customHeight="1">
      <c r="D47" s="105" t="s">
        <v>408</v>
      </c>
      <c r="F47" s="104" t="s">
        <v>379</v>
      </c>
      <c r="H47" s="131" t="s">
        <v>380</v>
      </c>
    </row>
    <row r="48" spans="4:8" ht="25.15" customHeight="1">
      <c r="D48" s="105" t="s">
        <v>533</v>
      </c>
      <c r="F48" s="104" t="s">
        <v>377</v>
      </c>
      <c r="H48" s="106" t="s">
        <v>410</v>
      </c>
    </row>
    <row r="49" spans="4:8" ht="25.15" customHeight="1">
      <c r="D49" s="105" t="s">
        <v>533</v>
      </c>
      <c r="F49" s="104" t="s">
        <v>378</v>
      </c>
      <c r="H49" s="106" t="s">
        <v>373</v>
      </c>
    </row>
    <row r="50" spans="4:8" ht="25.15" customHeight="1">
      <c r="D50" s="105" t="s">
        <v>533</v>
      </c>
      <c r="F50" s="104" t="s">
        <v>374</v>
      </c>
      <c r="H50" s="106" t="s">
        <v>531</v>
      </c>
    </row>
    <row r="51" spans="4:8" ht="25.15" customHeight="1">
      <c r="D51" s="105" t="s">
        <v>522</v>
      </c>
      <c r="F51" s="129" t="s">
        <v>73</v>
      </c>
      <c r="G51" s="129"/>
      <c r="H51" s="106" t="s">
        <v>410</v>
      </c>
    </row>
    <row r="52" spans="4:8" ht="25.15" customHeight="1">
      <c r="D52" s="105" t="s">
        <v>522</v>
      </c>
      <c r="F52" s="129" t="s">
        <v>372</v>
      </c>
      <c r="G52" s="129"/>
      <c r="H52" s="106" t="s">
        <v>373</v>
      </c>
    </row>
    <row r="53" spans="4:8" ht="25.15" customHeight="1">
      <c r="D53" s="105" t="s">
        <v>522</v>
      </c>
      <c r="F53" s="129" t="s">
        <v>521</v>
      </c>
      <c r="G53" s="129"/>
      <c r="H53" s="106" t="s">
        <v>523</v>
      </c>
    </row>
    <row r="54" spans="4:8" ht="25.15" customHeight="1">
      <c r="D54" s="108" t="s">
        <v>392</v>
      </c>
      <c r="F54" s="127" t="s">
        <v>377</v>
      </c>
      <c r="H54" s="106" t="s">
        <v>390</v>
      </c>
    </row>
    <row r="55" spans="4:8" ht="25.15" customHeight="1">
      <c r="D55" s="108" t="s">
        <v>392</v>
      </c>
      <c r="F55" s="127" t="s">
        <v>378</v>
      </c>
      <c r="H55" s="106" t="s">
        <v>373</v>
      </c>
    </row>
    <row r="56" spans="4:8" ht="25.15" customHeight="1">
      <c r="D56" s="108" t="s">
        <v>392</v>
      </c>
      <c r="F56" s="127" t="s">
        <v>379</v>
      </c>
      <c r="H56" s="104" t="s">
        <v>391</v>
      </c>
    </row>
    <row r="57" spans="4:8" ht="25.15" customHeight="1">
      <c r="D57" s="110" t="s">
        <v>409</v>
      </c>
      <c r="F57" s="104" t="s">
        <v>377</v>
      </c>
      <c r="H57" s="129" t="s">
        <v>371</v>
      </c>
    </row>
    <row r="58" spans="4:8" ht="25.15" customHeight="1">
      <c r="D58" s="110" t="s">
        <v>409</v>
      </c>
      <c r="F58" s="104" t="s">
        <v>378</v>
      </c>
      <c r="H58" s="129" t="s">
        <v>394</v>
      </c>
    </row>
    <row r="59" spans="4:8" ht="25.15" customHeight="1">
      <c r="D59" s="110" t="s">
        <v>409</v>
      </c>
      <c r="F59" s="104" t="s">
        <v>379</v>
      </c>
      <c r="H59" s="131" t="s">
        <v>380</v>
      </c>
    </row>
    <row r="60" spans="4:8" ht="25.15" customHeight="1">
      <c r="D60" s="105" t="s">
        <v>514</v>
      </c>
      <c r="F60" s="104" t="s">
        <v>378</v>
      </c>
      <c r="H60" s="104" t="s">
        <v>538</v>
      </c>
    </row>
    <row r="61" spans="4:8" ht="25.15" customHeight="1">
      <c r="D61" s="105" t="s">
        <v>49</v>
      </c>
      <c r="F61" s="104" t="s">
        <v>642</v>
      </c>
      <c r="H61" s="104" t="s">
        <v>639</v>
      </c>
    </row>
    <row r="62" spans="4:8" ht="25.15" customHeight="1">
      <c r="D62" s="105" t="s">
        <v>49</v>
      </c>
      <c r="F62" s="104" t="s">
        <v>642</v>
      </c>
      <c r="H62" s="104" t="s">
        <v>640</v>
      </c>
    </row>
    <row r="63" spans="4:8" ht="25.15" customHeight="1">
      <c r="D63" s="105" t="s">
        <v>641</v>
      </c>
      <c r="F63" s="104" t="s">
        <v>643</v>
      </c>
      <c r="H63" s="104">
        <v>400</v>
      </c>
    </row>
    <row r="64" spans="4:8" ht="25.15" customHeight="1">
      <c r="D64" s="105" t="s">
        <v>645</v>
      </c>
      <c r="F64" s="104" t="s">
        <v>644</v>
      </c>
      <c r="H64" s="104">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651</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5"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3"/>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79" customFormat="1" ht="45">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7"/>
  <sheetViews>
    <sheetView topLeftCell="E1" workbookViewId="0">
      <selection activeCell="O2" sqref="O2:S2"/>
    </sheetView>
  </sheetViews>
  <sheetFormatPr defaultColWidth="8.85546875" defaultRowHeight="15"/>
  <cols>
    <col min="1" max="3" width="8.85546875" style="31"/>
    <col min="4" max="4" width="53.140625" style="31" customWidth="1"/>
    <col min="5" max="5" width="17.85546875" style="31" customWidth="1"/>
    <col min="6" max="6" width="8.85546875" style="31"/>
    <col min="7" max="12" width="8.140625" style="31" customWidth="1"/>
    <col min="13" max="13" width="12.140625" style="31" customWidth="1"/>
    <col min="14" max="14" width="7.140625" style="31" customWidth="1"/>
    <col min="15" max="18" width="10.85546875" style="31" customWidth="1"/>
    <col min="19" max="19" width="13.28515625" style="31" customWidth="1"/>
    <col min="20" max="16384" width="8.85546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25" thickBot="1">
      <c r="C3" s="90">
        <v>2</v>
      </c>
      <c r="D3" s="30" t="s">
        <v>154</v>
      </c>
      <c r="E3" s="32" t="str">
        <f t="shared" ref="E3:E7" si="1">TEXT(INDEX($G:$AB,ROW(),$F$1),"00")&amp;" ngày"</f>
        <v>10 ngày</v>
      </c>
      <c r="G3" s="31">
        <v>20</v>
      </c>
      <c r="H3" s="31">
        <v>20</v>
      </c>
      <c r="I3" s="31">
        <v>15</v>
      </c>
      <c r="J3" s="31">
        <v>10</v>
      </c>
      <c r="K3" s="31">
        <v>10</v>
      </c>
      <c r="N3" s="31">
        <v>120</v>
      </c>
    </row>
    <row r="4" spans="3:19" ht="33.75" thickBot="1">
      <c r="C4" s="90">
        <v>3</v>
      </c>
      <c r="D4" s="30" t="s">
        <v>694</v>
      </c>
      <c r="E4" s="32" t="str">
        <f t="shared" si="1"/>
        <v>01 ngày</v>
      </c>
      <c r="G4" s="31">
        <v>3</v>
      </c>
      <c r="H4" s="31">
        <v>3</v>
      </c>
      <c r="I4" s="31">
        <v>3</v>
      </c>
      <c r="J4" s="31">
        <v>3</v>
      </c>
      <c r="K4" s="31">
        <v>1</v>
      </c>
      <c r="N4" s="31">
        <v>100</v>
      </c>
      <c r="O4" s="34">
        <v>20</v>
      </c>
      <c r="P4" s="34">
        <v>40</v>
      </c>
      <c r="Q4" s="34">
        <v>60</v>
      </c>
      <c r="R4" s="34">
        <v>80</v>
      </c>
      <c r="S4" s="34">
        <v>100</v>
      </c>
    </row>
    <row r="5" spans="3:19" ht="17.25"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99.75" thickBot="1">
      <c r="C6" s="90">
        <v>6</v>
      </c>
      <c r="D6" s="37" t="s">
        <v>526</v>
      </c>
      <c r="E6" s="32" t="str">
        <f t="shared" si="1"/>
        <v>10 ngày</v>
      </c>
      <c r="G6" s="31">
        <v>23</v>
      </c>
      <c r="H6" s="31">
        <v>48</v>
      </c>
      <c r="I6" s="31">
        <v>30</v>
      </c>
      <c r="J6" s="31">
        <v>20</v>
      </c>
      <c r="K6" s="31">
        <v>10</v>
      </c>
      <c r="N6" s="31">
        <v>60</v>
      </c>
      <c r="O6" s="31">
        <v>10</v>
      </c>
      <c r="P6" s="31">
        <v>20</v>
      </c>
      <c r="Q6" s="31">
        <v>30</v>
      </c>
      <c r="R6" s="31">
        <v>50</v>
      </c>
      <c r="S6" s="31">
        <v>60</v>
      </c>
    </row>
    <row r="7" spans="3:19" ht="17.25"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3" customWidth="1"/>
    <col min="10" max="10" width="21.710937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4.5">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555</v>
      </c>
      <c r="F2" s="112"/>
      <c r="G2" s="112"/>
      <c r="H2" s="112"/>
      <c r="I2" s="112"/>
      <c r="J2" s="112"/>
    </row>
    <row r="3" spans="2:10" ht="94.5">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553</v>
      </c>
      <c r="F3" s="112"/>
      <c r="G3" s="112"/>
      <c r="H3" s="112"/>
      <c r="I3" s="112"/>
      <c r="J3" s="7"/>
    </row>
    <row r="4" spans="2:10" ht="78.75">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554</v>
      </c>
      <c r="F4" s="112"/>
      <c r="G4" s="113"/>
      <c r="H4" s="113"/>
      <c r="I4" s="113"/>
      <c r="J4" s="7"/>
    </row>
    <row r="5" spans="2:10" ht="45">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5">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5">
      <c r="B7" s="95">
        <v>6</v>
      </c>
      <c r="C7" s="118" t="str">
        <f t="shared" si="0"/>
        <v>Lần cắt điện thứ 6</v>
      </c>
      <c r="D7" s="96" t="str">
        <f t="array" ref="D7">" - "&amp;_xlfn.TEXTJOIN(CHAR(10)&amp;" - ",TRUE,E7:J7,"")</f>
        <v xml:space="preserve"> - Đấu nối đường dây xây dựng mới vào lưới điện hiện hữu.</v>
      </c>
      <c r="E7" s="1" t="s">
        <v>556</v>
      </c>
      <c r="F7" s="112"/>
      <c r="G7" s="112"/>
      <c r="H7" s="112"/>
      <c r="I7" s="112"/>
      <c r="J7" s="7"/>
    </row>
    <row r="8" spans="2:10" ht="31.5">
      <c r="B8" s="95">
        <v>7</v>
      </c>
      <c r="C8" s="118" t="str">
        <f t="shared" si="0"/>
        <v>Lần cắt điện thứ 7</v>
      </c>
      <c r="D8" s="96" t="str">
        <f t="array" ref="D8">" - "&amp;_xlfn.TEXTJOIN(CHAR(10)&amp;" - ",TRUE,E8:J8,"")</f>
        <v xml:space="preserve"> - Xử lý tồn tại toàn công trình</v>
      </c>
      <c r="E8" s="114" t="s">
        <v>557</v>
      </c>
      <c r="F8" s="114"/>
      <c r="G8" s="114"/>
      <c r="H8" s="113"/>
      <c r="I8" s="113"/>
      <c r="J8" s="7"/>
    </row>
    <row r="9" spans="2:10" ht="31.5">
      <c r="B9" s="95">
        <v>8</v>
      </c>
      <c r="C9" s="118" t="str">
        <f t="shared" si="0"/>
        <v>Lần cắt điện thứ 8</v>
      </c>
      <c r="D9" s="96" t="str">
        <f t="array" ref="D9">" - "&amp;_xlfn.TEXTJOIN(CHAR(10)&amp;" - ",TRUE,E9:J9,"")</f>
        <v xml:space="preserve"> - </v>
      </c>
      <c r="E9" s="114"/>
      <c r="F9" s="114"/>
      <c r="G9" s="116"/>
      <c r="H9" s="113"/>
      <c r="I9" s="113"/>
      <c r="J9" s="7"/>
    </row>
    <row r="10" spans="2:10" ht="31.5">
      <c r="B10" s="95">
        <v>9</v>
      </c>
      <c r="C10" s="118" t="str">
        <f t="shared" si="0"/>
        <v>Lần cắt điện thứ 9</v>
      </c>
      <c r="D10" s="96" t="str">
        <f t="array" ref="D10">" - "&amp;_xlfn.TEXTJOIN(CHAR(10)&amp;" - ",TRUE,E10:J10,"")</f>
        <v xml:space="preserve"> - </v>
      </c>
      <c r="E10" s="112"/>
      <c r="F10" s="112"/>
      <c r="G10" s="112"/>
      <c r="H10" s="113"/>
      <c r="I10" s="113"/>
      <c r="J10" s="7"/>
    </row>
    <row r="11" spans="2:10" ht="31.5">
      <c r="B11" s="95">
        <v>10</v>
      </c>
      <c r="C11" s="118" t="str">
        <f t="shared" si="0"/>
        <v>Lần cắt điện thứ 10</v>
      </c>
      <c r="D11" s="96" t="str">
        <f t="array" ref="D11">" - "&amp;_xlfn.TEXTJOIN(CHAR(10)&amp;" - ",TRUE,E11:J11,"")</f>
        <v xml:space="preserve"> - </v>
      </c>
      <c r="E11" s="114"/>
      <c r="F11" s="112"/>
      <c r="G11" s="112"/>
      <c r="H11" s="112"/>
      <c r="I11" s="113"/>
      <c r="J11" s="7"/>
    </row>
    <row r="12" spans="2:10" ht="31.5">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5">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5">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5">
      <c r="B15" s="95">
        <v>14</v>
      </c>
      <c r="C15" s="118" t="str">
        <f t="shared" si="2"/>
        <v>Lần cắt điện thứ 14</v>
      </c>
      <c r="D15" s="96" t="str">
        <f t="array" ref="D15">" - "&amp;_xlfn.TEXTJOIN(CHAR(10)&amp;" - ",TRUE,E15:J15,"")</f>
        <v xml:space="preserve"> - </v>
      </c>
      <c r="E15" s="116"/>
      <c r="F15" s="116"/>
      <c r="G15" s="116"/>
      <c r="H15" s="116"/>
      <c r="I15" s="116"/>
      <c r="J15" s="7"/>
    </row>
    <row r="16" spans="2:10" ht="31.5">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F26" sqref="F26"/>
    </sheetView>
  </sheetViews>
  <sheetFormatPr defaultColWidth="9.140625" defaultRowHeight="15"/>
  <cols>
    <col min="1" max="1" width="6.5703125" style="138" bestFit="1" customWidth="1"/>
    <col min="2" max="2" width="18.140625" style="138" customWidth="1"/>
    <col min="3" max="3" width="33.42578125" style="138" bestFit="1" customWidth="1"/>
    <col min="4" max="4" width="11" style="137" customWidth="1"/>
    <col min="5" max="5" width="25.140625" style="138" hidden="1" customWidth="1"/>
    <col min="6" max="6" width="24.28515625" style="138" customWidth="1"/>
    <col min="7" max="7" width="16.28515625" style="138" bestFit="1" customWidth="1"/>
    <col min="8" max="8" width="12.85546875" style="138" customWidth="1"/>
    <col min="9" max="9" width="12.85546875" style="137" customWidth="1"/>
    <col min="10" max="10" width="13.85546875" style="138" customWidth="1"/>
    <col min="11" max="11" width="12.28515625" style="138" customWidth="1"/>
    <col min="12" max="12" width="15.28515625" style="138" customWidth="1"/>
    <col min="13" max="13" width="9.140625" style="138"/>
    <col min="14" max="14" width="10.28515625" style="138" customWidth="1"/>
    <col min="15" max="15" width="18.140625" style="138" bestFit="1" customWidth="1"/>
    <col min="16" max="16" width="16.140625" style="138" bestFit="1" customWidth="1"/>
    <col min="17" max="16384" width="9.140625" style="138"/>
  </cols>
  <sheetData>
    <row r="1" spans="1:16" s="140" customFormat="1" ht="35.450000000000003" customHeight="1">
      <c r="B1" s="140" t="s">
        <v>264</v>
      </c>
      <c r="C1" s="140" t="s">
        <v>584</v>
      </c>
      <c r="D1" s="139" t="s">
        <v>586</v>
      </c>
      <c r="E1" s="140" t="s">
        <v>587</v>
      </c>
      <c r="F1" s="140" t="s">
        <v>625</v>
      </c>
      <c r="G1" s="140" t="s">
        <v>588</v>
      </c>
      <c r="H1" s="140" t="s">
        <v>604</v>
      </c>
      <c r="I1" s="139" t="s">
        <v>605</v>
      </c>
      <c r="J1" s="139" t="s">
        <v>135</v>
      </c>
      <c r="K1" s="140" t="s">
        <v>609</v>
      </c>
      <c r="L1" s="140" t="s">
        <v>610</v>
      </c>
      <c r="M1" s="140" t="s">
        <v>611</v>
      </c>
      <c r="N1" s="140" t="s">
        <v>612</v>
      </c>
      <c r="O1" s="140" t="s">
        <v>617</v>
      </c>
      <c r="P1" s="140" t="s">
        <v>105</v>
      </c>
    </row>
    <row r="2" spans="1:16" hidden="1">
      <c r="B2" s="138" t="s">
        <v>589</v>
      </c>
      <c r="C2" s="138" t="s">
        <v>590</v>
      </c>
      <c r="D2" s="137">
        <v>43192</v>
      </c>
      <c r="E2" s="138" t="s">
        <v>591</v>
      </c>
      <c r="F2" s="138" t="s">
        <v>599</v>
      </c>
      <c r="G2" s="136">
        <v>12207349547</v>
      </c>
      <c r="H2" s="137">
        <v>44197</v>
      </c>
    </row>
    <row r="3" spans="1:16" hidden="1">
      <c r="B3" s="138" t="s">
        <v>589</v>
      </c>
      <c r="C3" s="138" t="s">
        <v>592</v>
      </c>
      <c r="D3" s="137">
        <v>43551</v>
      </c>
      <c r="E3" s="138" t="s">
        <v>591</v>
      </c>
      <c r="F3" s="138" t="s">
        <v>599</v>
      </c>
      <c r="G3" s="136">
        <v>24336597873</v>
      </c>
      <c r="H3" s="137">
        <v>44562</v>
      </c>
    </row>
    <row r="4" spans="1:16" hidden="1">
      <c r="B4" s="138" t="s">
        <v>589</v>
      </c>
      <c r="C4" s="138" t="s">
        <v>593</v>
      </c>
      <c r="D4" s="137">
        <v>43914</v>
      </c>
      <c r="E4" s="138" t="s">
        <v>591</v>
      </c>
      <c r="F4" s="138" t="s">
        <v>599</v>
      </c>
      <c r="G4" s="136">
        <v>12985343471</v>
      </c>
      <c r="H4" s="137">
        <v>44927</v>
      </c>
    </row>
    <row r="5" spans="1:16" hidden="1">
      <c r="B5" s="138" t="s">
        <v>589</v>
      </c>
      <c r="C5" s="138" t="s">
        <v>594</v>
      </c>
      <c r="D5" s="137">
        <v>40325</v>
      </c>
      <c r="E5" s="138" t="s">
        <v>595</v>
      </c>
      <c r="F5" s="138" t="s">
        <v>600</v>
      </c>
      <c r="G5" s="135" t="s">
        <v>596</v>
      </c>
      <c r="H5" s="137">
        <v>47107</v>
      </c>
    </row>
    <row r="6" spans="1:16" hidden="1">
      <c r="B6" s="138" t="s">
        <v>589</v>
      </c>
      <c r="C6" s="138" t="s">
        <v>597</v>
      </c>
      <c r="D6" s="137">
        <v>43434</v>
      </c>
      <c r="E6" s="138" t="s">
        <v>598</v>
      </c>
      <c r="F6" s="138" t="s">
        <v>601</v>
      </c>
      <c r="G6" s="136">
        <v>1900000000</v>
      </c>
    </row>
    <row r="7" spans="1:16" hidden="1">
      <c r="B7" s="138" t="s">
        <v>589</v>
      </c>
      <c r="C7" s="138" t="s">
        <v>602</v>
      </c>
      <c r="D7" s="137">
        <v>43815</v>
      </c>
      <c r="E7" s="138" t="s">
        <v>603</v>
      </c>
      <c r="H7" s="137">
        <v>44196</v>
      </c>
    </row>
    <row r="8" spans="1:16" hidden="1">
      <c r="B8" s="138" t="s">
        <v>589</v>
      </c>
      <c r="C8" s="138" t="s">
        <v>594</v>
      </c>
      <c r="D8" s="137">
        <v>40325</v>
      </c>
      <c r="E8" s="138" t="s">
        <v>595</v>
      </c>
      <c r="F8" s="138" t="s">
        <v>600</v>
      </c>
      <c r="G8" s="135" t="s">
        <v>596</v>
      </c>
      <c r="H8" s="137">
        <v>47107</v>
      </c>
      <c r="I8" s="137">
        <v>44139</v>
      </c>
    </row>
    <row r="9" spans="1:16" hidden="1">
      <c r="B9" s="138" t="s">
        <v>589</v>
      </c>
      <c r="C9" s="138" t="s">
        <v>606</v>
      </c>
      <c r="D9" s="137">
        <v>43928</v>
      </c>
      <c r="E9" s="138" t="s">
        <v>607</v>
      </c>
      <c r="F9" s="138" t="s">
        <v>606</v>
      </c>
      <c r="G9" s="136">
        <v>1577608989</v>
      </c>
      <c r="I9" s="137">
        <v>44145</v>
      </c>
    </row>
    <row r="10" spans="1:16">
      <c r="A10" s="138" t="s">
        <v>125</v>
      </c>
      <c r="B10" s="138" t="s">
        <v>608</v>
      </c>
      <c r="C10" s="138" t="s">
        <v>434</v>
      </c>
      <c r="D10" s="137">
        <v>42299</v>
      </c>
      <c r="E10" s="138" t="s">
        <v>614</v>
      </c>
      <c r="F10" s="138" t="s">
        <v>613</v>
      </c>
      <c r="I10" s="137">
        <f t="shared" ref="I10:I15" si="0">DATEVALUE("03/09/2020")+180</f>
        <v>44257</v>
      </c>
      <c r="J10" s="137">
        <v>33442</v>
      </c>
      <c r="K10" s="138">
        <v>272236579</v>
      </c>
      <c r="L10" s="137">
        <v>39630</v>
      </c>
      <c r="M10" s="138" t="s">
        <v>616</v>
      </c>
      <c r="O10" s="138" t="s">
        <v>416</v>
      </c>
      <c r="P10" s="138" t="s">
        <v>147</v>
      </c>
    </row>
    <row r="11" spans="1:16" hidden="1">
      <c r="B11" s="138" t="s">
        <v>608</v>
      </c>
      <c r="C11" s="138" t="s">
        <v>434</v>
      </c>
      <c r="D11" s="137">
        <v>43226</v>
      </c>
      <c r="E11" s="138" t="s">
        <v>621</v>
      </c>
      <c r="F11" s="138" t="s">
        <v>622</v>
      </c>
      <c r="H11" s="137"/>
      <c r="I11" s="137">
        <f t="shared" si="0"/>
        <v>44257</v>
      </c>
      <c r="J11" s="137">
        <v>33442</v>
      </c>
      <c r="K11" s="138">
        <v>272236579</v>
      </c>
      <c r="L11" s="137">
        <v>39630</v>
      </c>
      <c r="M11" s="138" t="s">
        <v>616</v>
      </c>
      <c r="O11" s="138" t="s">
        <v>416</v>
      </c>
      <c r="P11" s="138" t="s">
        <v>147</v>
      </c>
    </row>
    <row r="12" spans="1:16" hidden="1">
      <c r="B12" s="138" t="s">
        <v>608</v>
      </c>
      <c r="C12" s="138" t="s">
        <v>434</v>
      </c>
      <c r="D12" s="137">
        <v>43469</v>
      </c>
      <c r="F12" s="138" t="s">
        <v>623</v>
      </c>
      <c r="H12" s="137">
        <v>44200</v>
      </c>
      <c r="I12" s="137">
        <f t="shared" si="0"/>
        <v>44257</v>
      </c>
      <c r="J12" s="137">
        <v>33442</v>
      </c>
      <c r="K12" s="138">
        <v>272236579</v>
      </c>
      <c r="L12" s="137">
        <v>39630</v>
      </c>
      <c r="M12" s="138" t="s">
        <v>616</v>
      </c>
      <c r="O12" s="138" t="s">
        <v>416</v>
      </c>
      <c r="P12" s="138" t="s">
        <v>147</v>
      </c>
    </row>
    <row r="13" spans="1:16" hidden="1">
      <c r="B13" s="138" t="s">
        <v>608</v>
      </c>
      <c r="C13" s="138" t="s">
        <v>434</v>
      </c>
      <c r="D13" s="137">
        <v>43353</v>
      </c>
      <c r="F13" s="138" t="s">
        <v>619</v>
      </c>
      <c r="G13" s="135" t="s">
        <v>596</v>
      </c>
      <c r="H13" s="137">
        <v>45179</v>
      </c>
      <c r="I13" s="137">
        <f t="shared" si="0"/>
        <v>44257</v>
      </c>
      <c r="J13" s="137">
        <v>33442</v>
      </c>
      <c r="K13" s="138">
        <v>272236579</v>
      </c>
      <c r="L13" s="137">
        <v>39630</v>
      </c>
      <c r="M13" s="138" t="s">
        <v>616</v>
      </c>
      <c r="O13" s="138" t="s">
        <v>416</v>
      </c>
      <c r="P13" s="138" t="s">
        <v>147</v>
      </c>
    </row>
    <row r="14" spans="1:16">
      <c r="A14" s="138" t="s">
        <v>125</v>
      </c>
      <c r="B14" s="138" t="s">
        <v>608</v>
      </c>
      <c r="C14" s="138" t="s">
        <v>615</v>
      </c>
      <c r="D14" s="137">
        <v>42299</v>
      </c>
      <c r="E14" s="138" t="s">
        <v>614</v>
      </c>
      <c r="F14" s="138" t="s">
        <v>613</v>
      </c>
      <c r="I14" s="137">
        <f>DATEVALUE("03/09/2020")+180</f>
        <v>44257</v>
      </c>
      <c r="J14" s="137">
        <v>33521</v>
      </c>
      <c r="K14" s="138">
        <v>272046087</v>
      </c>
      <c r="L14" s="137">
        <v>43160</v>
      </c>
      <c r="M14" s="138" t="s">
        <v>616</v>
      </c>
      <c r="O14" s="138" t="s">
        <v>416</v>
      </c>
      <c r="P14" s="138" t="s">
        <v>437</v>
      </c>
    </row>
    <row r="15" spans="1:16" hidden="1">
      <c r="B15" s="138" t="s">
        <v>608</v>
      </c>
      <c r="C15" s="138" t="s">
        <v>615</v>
      </c>
      <c r="D15" s="137">
        <v>43353</v>
      </c>
      <c r="E15" s="138" t="s">
        <v>618</v>
      </c>
      <c r="F15" s="138" t="s">
        <v>619</v>
      </c>
      <c r="G15" s="135" t="s">
        <v>596</v>
      </c>
      <c r="H15" s="137">
        <v>45179</v>
      </c>
      <c r="I15" s="137">
        <f t="shared" si="0"/>
        <v>44257</v>
      </c>
      <c r="J15" s="137">
        <v>33521</v>
      </c>
      <c r="K15" s="138">
        <v>272046087</v>
      </c>
      <c r="L15" s="137">
        <v>43160</v>
      </c>
      <c r="M15" s="138" t="s">
        <v>616</v>
      </c>
      <c r="O15" s="138" t="s">
        <v>416</v>
      </c>
      <c r="P15" s="138" t="s">
        <v>437</v>
      </c>
    </row>
    <row r="16" spans="1:16" hidden="1">
      <c r="B16" s="138" t="s">
        <v>620</v>
      </c>
      <c r="C16" s="138" t="s">
        <v>624</v>
      </c>
      <c r="D16" s="137">
        <v>42955</v>
      </c>
      <c r="F16" s="138" t="s">
        <v>633</v>
      </c>
      <c r="G16" s="138">
        <v>0.5</v>
      </c>
    </row>
    <row r="17" spans="1:16" hidden="1">
      <c r="B17" s="138" t="s">
        <v>620</v>
      </c>
      <c r="C17" s="138" t="s">
        <v>626</v>
      </c>
      <c r="D17" s="137">
        <v>42730</v>
      </c>
      <c r="F17" s="138" t="s">
        <v>628</v>
      </c>
      <c r="G17" s="138">
        <v>3</v>
      </c>
    </row>
    <row r="18" spans="1:16" hidden="1">
      <c r="B18" s="138" t="s">
        <v>620</v>
      </c>
      <c r="C18" s="138" t="s">
        <v>627</v>
      </c>
      <c r="D18" s="137">
        <v>42730</v>
      </c>
      <c r="F18" s="138" t="s">
        <v>628</v>
      </c>
      <c r="G18" s="138">
        <v>1</v>
      </c>
    </row>
    <row r="19" spans="1:16" hidden="1">
      <c r="B19" s="138" t="s">
        <v>620</v>
      </c>
      <c r="C19" s="138" t="s">
        <v>629</v>
      </c>
      <c r="D19" s="137">
        <v>42730</v>
      </c>
      <c r="F19" s="138" t="s">
        <v>628</v>
      </c>
      <c r="G19" s="138">
        <v>4</v>
      </c>
    </row>
    <row r="20" spans="1:16" hidden="1">
      <c r="B20" s="138" t="s">
        <v>620</v>
      </c>
      <c r="C20" s="138" t="s">
        <v>630</v>
      </c>
      <c r="D20" s="137">
        <v>42730</v>
      </c>
      <c r="F20" s="138" t="s">
        <v>628</v>
      </c>
      <c r="G20" s="138">
        <v>5</v>
      </c>
    </row>
    <row r="21" spans="1:16" hidden="1">
      <c r="B21" s="138" t="s">
        <v>620</v>
      </c>
      <c r="C21" s="138" t="s">
        <v>631</v>
      </c>
      <c r="D21" s="137">
        <v>42726</v>
      </c>
      <c r="F21" s="138" t="s">
        <v>632</v>
      </c>
      <c r="G21" s="138">
        <v>250</v>
      </c>
    </row>
    <row r="22" spans="1:16" hidden="1">
      <c r="B22" s="138" t="s">
        <v>620</v>
      </c>
      <c r="C22" s="138" t="s">
        <v>634</v>
      </c>
      <c r="D22" s="137">
        <v>42726</v>
      </c>
      <c r="F22" s="138" t="s">
        <v>628</v>
      </c>
      <c r="G22" s="138">
        <v>25</v>
      </c>
    </row>
    <row r="23" spans="1:16" hidden="1">
      <c r="B23" s="138" t="s">
        <v>620</v>
      </c>
      <c r="C23" s="138" t="s">
        <v>635</v>
      </c>
      <c r="D23" s="137">
        <v>42726</v>
      </c>
      <c r="F23" s="138" t="s">
        <v>628</v>
      </c>
      <c r="G23" s="138">
        <v>5</v>
      </c>
    </row>
    <row r="24" spans="1:16" ht="16.5">
      <c r="A24" s="138" t="s">
        <v>125</v>
      </c>
      <c r="B24" s="138" t="s">
        <v>107</v>
      </c>
      <c r="C24" s="138" t="s">
        <v>460</v>
      </c>
      <c r="F24" s="138" t="s">
        <v>498</v>
      </c>
      <c r="G24" s="134" t="s">
        <v>646</v>
      </c>
      <c r="H24" s="137">
        <v>44649</v>
      </c>
      <c r="I24" s="137">
        <f>DATEVALUE("13/04/2020")+180</f>
        <v>44114</v>
      </c>
      <c r="J24" s="137">
        <v>35580</v>
      </c>
      <c r="K24" s="138">
        <v>272556665</v>
      </c>
      <c r="N24" s="134" t="s">
        <v>648</v>
      </c>
      <c r="O24" s="138" t="s">
        <v>498</v>
      </c>
      <c r="P24" s="138" t="s">
        <v>107</v>
      </c>
    </row>
    <row r="25" spans="1:16" ht="16.5">
      <c r="A25" s="138" t="s">
        <v>125</v>
      </c>
      <c r="B25" s="138" t="s">
        <v>107</v>
      </c>
      <c r="C25" s="138" t="s">
        <v>272</v>
      </c>
      <c r="F25" s="138" t="s">
        <v>498</v>
      </c>
      <c r="G25" s="134" t="s">
        <v>646</v>
      </c>
      <c r="H25" s="137">
        <v>44649</v>
      </c>
      <c r="I25" s="137">
        <f t="shared" ref="I25:I43" si="1">DATEVALUE("13/04/2020")+180</f>
        <v>44114</v>
      </c>
      <c r="J25" s="137">
        <v>34970</v>
      </c>
      <c r="K25" s="138">
        <v>272396568</v>
      </c>
      <c r="N25" s="134" t="s">
        <v>649</v>
      </c>
      <c r="O25" s="138" t="s">
        <v>498</v>
      </c>
      <c r="P25" s="138" t="s">
        <v>107</v>
      </c>
    </row>
    <row r="26" spans="1:16" ht="16.5">
      <c r="A26" s="138" t="s">
        <v>125</v>
      </c>
      <c r="B26" s="138" t="s">
        <v>107</v>
      </c>
      <c r="C26" s="138" t="s">
        <v>270</v>
      </c>
      <c r="F26" s="138" t="s">
        <v>498</v>
      </c>
      <c r="G26" s="134" t="s">
        <v>647</v>
      </c>
      <c r="H26" s="137">
        <v>44649</v>
      </c>
      <c r="I26" s="137">
        <f t="shared" si="1"/>
        <v>44114</v>
      </c>
      <c r="J26" s="137">
        <v>30027</v>
      </c>
      <c r="K26" s="138">
        <v>271449542</v>
      </c>
      <c r="N26" s="134" t="s">
        <v>649</v>
      </c>
      <c r="O26" s="138" t="s">
        <v>498</v>
      </c>
      <c r="P26" s="138" t="s">
        <v>107</v>
      </c>
    </row>
    <row r="27" spans="1:16" ht="16.5">
      <c r="A27" s="138" t="s">
        <v>125</v>
      </c>
      <c r="B27" s="138" t="s">
        <v>107</v>
      </c>
      <c r="C27" s="138" t="s">
        <v>463</v>
      </c>
      <c r="F27" s="138" t="s">
        <v>498</v>
      </c>
      <c r="G27" s="134" t="s">
        <v>646</v>
      </c>
      <c r="H27" s="137">
        <v>44649</v>
      </c>
      <c r="I27" s="137">
        <f t="shared" si="1"/>
        <v>44114</v>
      </c>
      <c r="J27" s="137">
        <v>31416</v>
      </c>
      <c r="K27" s="138">
        <v>271688082</v>
      </c>
      <c r="N27" s="134" t="s">
        <v>649</v>
      </c>
      <c r="O27" s="138" t="s">
        <v>498</v>
      </c>
      <c r="P27" s="138" t="s">
        <v>107</v>
      </c>
    </row>
    <row r="28" spans="1:16" ht="16.5">
      <c r="A28" s="144" t="s">
        <v>125</v>
      </c>
      <c r="B28" s="138" t="s">
        <v>107</v>
      </c>
      <c r="C28" s="138" t="s">
        <v>461</v>
      </c>
      <c r="F28" s="138" t="s">
        <v>498</v>
      </c>
      <c r="G28" s="134" t="s">
        <v>646</v>
      </c>
      <c r="H28" s="137">
        <v>44649</v>
      </c>
      <c r="I28" s="137">
        <f t="shared" si="1"/>
        <v>44114</v>
      </c>
      <c r="J28" s="137">
        <v>27567</v>
      </c>
      <c r="K28" s="138">
        <v>271285473</v>
      </c>
      <c r="N28" s="134" t="s">
        <v>650</v>
      </c>
      <c r="O28" s="138" t="s">
        <v>498</v>
      </c>
      <c r="P28" s="138" t="s">
        <v>107</v>
      </c>
    </row>
    <row r="29" spans="1:16" ht="16.5" hidden="1">
      <c r="B29" s="138" t="s">
        <v>107</v>
      </c>
      <c r="C29" s="138" t="s">
        <v>451</v>
      </c>
      <c r="F29" s="138" t="s">
        <v>498</v>
      </c>
      <c r="G29" s="134" t="s">
        <v>647</v>
      </c>
      <c r="H29" s="137">
        <v>44649</v>
      </c>
      <c r="I29" s="137">
        <f t="shared" si="1"/>
        <v>44114</v>
      </c>
      <c r="J29" s="137">
        <v>29205</v>
      </c>
      <c r="K29" s="138">
        <v>271315765</v>
      </c>
      <c r="N29" s="134" t="s">
        <v>649</v>
      </c>
      <c r="O29" s="138" t="s">
        <v>498</v>
      </c>
      <c r="P29" s="138" t="s">
        <v>107</v>
      </c>
    </row>
    <row r="30" spans="1:16" ht="16.5">
      <c r="A30" s="138" t="s">
        <v>125</v>
      </c>
      <c r="B30" s="138" t="s">
        <v>107</v>
      </c>
      <c r="C30" s="138" t="s">
        <v>462</v>
      </c>
      <c r="F30" s="138" t="s">
        <v>498</v>
      </c>
      <c r="G30" s="134" t="s">
        <v>647</v>
      </c>
      <c r="H30" s="137">
        <v>44649</v>
      </c>
      <c r="I30" s="137">
        <f t="shared" si="1"/>
        <v>44114</v>
      </c>
      <c r="J30" s="137">
        <v>29696</v>
      </c>
      <c r="K30" s="138">
        <v>212143221</v>
      </c>
      <c r="N30" s="134" t="s">
        <v>649</v>
      </c>
      <c r="O30" s="138" t="s">
        <v>498</v>
      </c>
      <c r="P30" s="138" t="s">
        <v>107</v>
      </c>
    </row>
    <row r="31" spans="1:16" ht="16.5" hidden="1">
      <c r="B31" s="138" t="s">
        <v>107</v>
      </c>
      <c r="C31" s="138" t="s">
        <v>455</v>
      </c>
      <c r="F31" s="138" t="s">
        <v>498</v>
      </c>
      <c r="G31" s="134" t="s">
        <v>646</v>
      </c>
      <c r="H31" s="137">
        <v>44649</v>
      </c>
      <c r="I31" s="137">
        <f t="shared" si="1"/>
        <v>44114</v>
      </c>
      <c r="J31" s="137">
        <v>36767</v>
      </c>
      <c r="K31" s="138">
        <v>75200000515</v>
      </c>
      <c r="N31" s="134" t="s">
        <v>648</v>
      </c>
      <c r="O31" s="138" t="s">
        <v>498</v>
      </c>
      <c r="P31" s="138" t="s">
        <v>107</v>
      </c>
    </row>
    <row r="32" spans="1:16" ht="16.5">
      <c r="A32" s="138" t="s">
        <v>125</v>
      </c>
      <c r="B32" s="138" t="s">
        <v>107</v>
      </c>
      <c r="C32" s="138" t="s">
        <v>116</v>
      </c>
      <c r="F32" s="138" t="s">
        <v>498</v>
      </c>
      <c r="G32" s="134" t="s">
        <v>646</v>
      </c>
      <c r="H32" s="137">
        <v>44649</v>
      </c>
      <c r="I32" s="137">
        <f t="shared" si="1"/>
        <v>44114</v>
      </c>
      <c r="J32" s="137">
        <v>31088</v>
      </c>
      <c r="K32" s="138">
        <v>271728653</v>
      </c>
      <c r="N32" s="134" t="s">
        <v>650</v>
      </c>
      <c r="O32" s="138" t="s">
        <v>498</v>
      </c>
      <c r="P32" s="138" t="s">
        <v>107</v>
      </c>
    </row>
    <row r="33" spans="1:16" ht="16.5" hidden="1">
      <c r="B33" s="138" t="s">
        <v>107</v>
      </c>
      <c r="C33" s="138" t="s">
        <v>456</v>
      </c>
      <c r="F33" s="138" t="s">
        <v>498</v>
      </c>
      <c r="G33" s="134" t="s">
        <v>646</v>
      </c>
      <c r="H33" s="137">
        <v>44649</v>
      </c>
      <c r="I33" s="137">
        <f t="shared" si="1"/>
        <v>44114</v>
      </c>
      <c r="J33" s="137">
        <v>36242</v>
      </c>
      <c r="K33" s="138">
        <v>272696072</v>
      </c>
      <c r="N33" s="134" t="s">
        <v>648</v>
      </c>
      <c r="O33" s="138" t="s">
        <v>498</v>
      </c>
      <c r="P33" s="138" t="s">
        <v>107</v>
      </c>
    </row>
    <row r="34" spans="1:16" ht="16.5" hidden="1">
      <c r="B34" s="138" t="s">
        <v>107</v>
      </c>
      <c r="C34" s="138" t="s">
        <v>466</v>
      </c>
      <c r="F34" s="138" t="s">
        <v>498</v>
      </c>
      <c r="G34" s="134" t="s">
        <v>646</v>
      </c>
      <c r="H34" s="137">
        <v>44649</v>
      </c>
      <c r="I34" s="137">
        <f t="shared" si="1"/>
        <v>44114</v>
      </c>
      <c r="J34" s="137">
        <v>35555</v>
      </c>
      <c r="K34" s="138">
        <v>272653927</v>
      </c>
      <c r="N34" s="134" t="s">
        <v>648</v>
      </c>
      <c r="O34" s="138" t="s">
        <v>498</v>
      </c>
      <c r="P34" s="138" t="s">
        <v>107</v>
      </c>
    </row>
    <row r="35" spans="1:16" ht="16.5">
      <c r="A35" s="138" t="s">
        <v>125</v>
      </c>
      <c r="B35" s="138" t="s">
        <v>107</v>
      </c>
      <c r="C35" s="138" t="s">
        <v>465</v>
      </c>
      <c r="F35" s="138" t="s">
        <v>498</v>
      </c>
      <c r="G35" s="134" t="s">
        <v>646</v>
      </c>
      <c r="H35" s="137">
        <v>44649</v>
      </c>
      <c r="I35" s="137">
        <f t="shared" si="1"/>
        <v>44114</v>
      </c>
      <c r="J35" s="137">
        <v>33816</v>
      </c>
      <c r="K35" s="138">
        <v>272282903</v>
      </c>
      <c r="N35" s="134" t="s">
        <v>649</v>
      </c>
      <c r="O35" s="138" t="s">
        <v>498</v>
      </c>
      <c r="P35" s="138" t="s">
        <v>107</v>
      </c>
    </row>
    <row r="36" spans="1:16" ht="16.5">
      <c r="A36" s="138" t="s">
        <v>125</v>
      </c>
      <c r="B36" s="138" t="s">
        <v>107</v>
      </c>
      <c r="C36" s="138" t="s">
        <v>449</v>
      </c>
      <c r="F36" s="138" t="s">
        <v>498</v>
      </c>
      <c r="G36" s="134" t="s">
        <v>646</v>
      </c>
      <c r="H36" s="137">
        <v>44649</v>
      </c>
      <c r="I36" s="137">
        <f t="shared" si="1"/>
        <v>44114</v>
      </c>
      <c r="J36" s="137">
        <v>34281</v>
      </c>
      <c r="K36" s="138">
        <v>272352958</v>
      </c>
      <c r="N36" s="134" t="s">
        <v>649</v>
      </c>
      <c r="O36" s="138" t="s">
        <v>498</v>
      </c>
      <c r="P36" s="138" t="s">
        <v>107</v>
      </c>
    </row>
    <row r="37" spans="1:16" ht="16.5">
      <c r="A37" s="138" t="s">
        <v>125</v>
      </c>
      <c r="B37" s="138" t="s">
        <v>107</v>
      </c>
      <c r="C37" s="138" t="s">
        <v>444</v>
      </c>
      <c r="F37" s="138" t="s">
        <v>498</v>
      </c>
      <c r="G37" s="134" t="s">
        <v>646</v>
      </c>
      <c r="H37" s="137">
        <v>44649</v>
      </c>
      <c r="I37" s="137">
        <f t="shared" si="1"/>
        <v>44114</v>
      </c>
      <c r="J37" s="137">
        <v>34976</v>
      </c>
      <c r="K37" s="138">
        <v>272556764</v>
      </c>
      <c r="N37" s="134" t="s">
        <v>648</v>
      </c>
      <c r="O37" s="138" t="s">
        <v>498</v>
      </c>
      <c r="P37" s="138" t="s">
        <v>107</v>
      </c>
    </row>
    <row r="38" spans="1:16" ht="16.5">
      <c r="A38" s="138" t="s">
        <v>125</v>
      </c>
      <c r="B38" s="138" t="s">
        <v>107</v>
      </c>
      <c r="C38" s="138" t="s">
        <v>122</v>
      </c>
      <c r="F38" s="138" t="s">
        <v>498</v>
      </c>
      <c r="G38" s="134" t="s">
        <v>646</v>
      </c>
      <c r="H38" s="137">
        <v>44649</v>
      </c>
      <c r="I38" s="137">
        <f t="shared" si="1"/>
        <v>44114</v>
      </c>
      <c r="J38" s="137">
        <v>29221</v>
      </c>
      <c r="K38" s="138">
        <v>271586657</v>
      </c>
      <c r="N38" s="134" t="s">
        <v>650</v>
      </c>
      <c r="O38" s="138" t="s">
        <v>498</v>
      </c>
      <c r="P38" s="138" t="s">
        <v>107</v>
      </c>
    </row>
    <row r="39" spans="1:16" ht="16.5" hidden="1">
      <c r="B39" s="138" t="s">
        <v>107</v>
      </c>
      <c r="C39" s="138" t="s">
        <v>454</v>
      </c>
      <c r="F39" s="138" t="s">
        <v>498</v>
      </c>
      <c r="G39" s="134" t="s">
        <v>646</v>
      </c>
      <c r="H39" s="137">
        <v>44649</v>
      </c>
      <c r="I39" s="137">
        <f t="shared" si="1"/>
        <v>44114</v>
      </c>
      <c r="J39" s="137">
        <v>36804</v>
      </c>
      <c r="K39" s="138">
        <v>272732396</v>
      </c>
      <c r="N39" s="134" t="s">
        <v>648</v>
      </c>
      <c r="O39" s="138" t="s">
        <v>498</v>
      </c>
      <c r="P39" s="138" t="s">
        <v>107</v>
      </c>
    </row>
    <row r="40" spans="1:16" ht="16.5">
      <c r="A40" s="144" t="s">
        <v>125</v>
      </c>
      <c r="B40" s="138" t="s">
        <v>107</v>
      </c>
      <c r="C40" s="138" t="s">
        <v>459</v>
      </c>
      <c r="F40" s="138" t="s">
        <v>498</v>
      </c>
      <c r="G40" s="134" t="s">
        <v>646</v>
      </c>
      <c r="H40" s="137">
        <v>44649</v>
      </c>
      <c r="I40" s="137">
        <f t="shared" si="1"/>
        <v>44114</v>
      </c>
      <c r="J40" s="137">
        <v>34974</v>
      </c>
      <c r="K40" s="138">
        <v>272423855</v>
      </c>
      <c r="N40" s="134" t="s">
        <v>649</v>
      </c>
      <c r="O40" s="138" t="s">
        <v>498</v>
      </c>
      <c r="P40" s="138" t="s">
        <v>107</v>
      </c>
    </row>
    <row r="41" spans="1:16" ht="16.5">
      <c r="A41" s="144" t="s">
        <v>125</v>
      </c>
      <c r="B41" s="138" t="s">
        <v>107</v>
      </c>
      <c r="C41" s="138" t="s">
        <v>450</v>
      </c>
      <c r="F41" s="138" t="s">
        <v>498</v>
      </c>
      <c r="G41" s="134" t="s">
        <v>646</v>
      </c>
      <c r="H41" s="137">
        <v>44649</v>
      </c>
      <c r="I41" s="137">
        <f t="shared" si="1"/>
        <v>44114</v>
      </c>
      <c r="J41" s="137">
        <v>35884</v>
      </c>
      <c r="K41" s="138">
        <v>272556713</v>
      </c>
      <c r="N41" s="134" t="s">
        <v>648</v>
      </c>
      <c r="O41" s="138" t="s">
        <v>498</v>
      </c>
      <c r="P41" s="138" t="s">
        <v>107</v>
      </c>
    </row>
    <row r="42" spans="1:16" ht="16.5">
      <c r="A42" s="138" t="s">
        <v>125</v>
      </c>
      <c r="B42" s="138" t="s">
        <v>107</v>
      </c>
      <c r="C42" s="138" t="s">
        <v>464</v>
      </c>
      <c r="F42" s="138" t="s">
        <v>498</v>
      </c>
      <c r="G42" s="134" t="s">
        <v>646</v>
      </c>
      <c r="H42" s="137">
        <v>44649</v>
      </c>
      <c r="I42" s="137">
        <f t="shared" si="1"/>
        <v>44114</v>
      </c>
      <c r="J42" s="137">
        <v>37008</v>
      </c>
      <c r="K42" s="138">
        <v>272960603</v>
      </c>
      <c r="N42" s="134" t="s">
        <v>648</v>
      </c>
      <c r="O42" s="138" t="s">
        <v>498</v>
      </c>
      <c r="P42" s="138" t="s">
        <v>107</v>
      </c>
    </row>
    <row r="43" spans="1:16" ht="16.5" hidden="1">
      <c r="B43" s="138" t="s">
        <v>107</v>
      </c>
      <c r="C43" s="138" t="s">
        <v>458</v>
      </c>
      <c r="F43" s="138" t="s">
        <v>498</v>
      </c>
      <c r="G43" s="134" t="s">
        <v>646</v>
      </c>
      <c r="H43" s="137">
        <v>44649</v>
      </c>
      <c r="I43" s="137">
        <f t="shared" si="1"/>
        <v>44114</v>
      </c>
      <c r="J43" s="137">
        <v>34041</v>
      </c>
      <c r="K43" s="138">
        <v>272397442</v>
      </c>
      <c r="N43" s="134" t="s">
        <v>648</v>
      </c>
      <c r="O43" s="138" t="s">
        <v>498</v>
      </c>
      <c r="P43" s="138" t="s">
        <v>107</v>
      </c>
    </row>
  </sheetData>
  <autoFilter ref="A1:J43">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1" activePane="bottomLeft" state="frozen"/>
      <selection activeCell="I33" sqref="I33"/>
      <selection pane="bottomLeft" activeCell="F57" sqref="F57"/>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496</v>
      </c>
      <c r="B1" s="24" t="s">
        <v>170</v>
      </c>
      <c r="C1" s="24" t="s">
        <v>479</v>
      </c>
      <c r="D1" s="27">
        <f>MAX(D2:D1048576)</f>
        <v>22</v>
      </c>
      <c r="E1" s="75" t="s">
        <v>102</v>
      </c>
      <c r="F1" s="75" t="s">
        <v>103</v>
      </c>
      <c r="G1" s="75" t="s">
        <v>104</v>
      </c>
      <c r="H1" s="75" t="s">
        <v>576</v>
      </c>
      <c r="I1" s="75" t="s">
        <v>105</v>
      </c>
      <c r="J1" s="75" t="s">
        <v>577</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8" sqref="I8"/>
    </sheetView>
  </sheetViews>
  <sheetFormatPr defaultRowHeight="15"/>
  <cols>
    <col min="3" max="3" width="22.28515625" bestFit="1" customWidth="1"/>
    <col min="5" max="5" width="16.140625" bestFit="1" customWidth="1"/>
    <col min="6" max="6" width="19.5703125" style="59" customWidth="1"/>
    <col min="7" max="7" width="19" bestFit="1" customWidth="1"/>
    <col min="9" max="9" width="50.28515625" bestFit="1" customWidth="1"/>
    <col min="10" max="10" width="16.85546875" bestFit="1" customWidth="1"/>
    <col min="12" max="15" width="16.5703125" customWidth="1"/>
  </cols>
  <sheetData>
    <row r="1" spans="2:15" ht="66">
      <c r="B1" s="61" t="s">
        <v>158</v>
      </c>
      <c r="C1" s="61" t="s">
        <v>199</v>
      </c>
      <c r="D1" s="61" t="s">
        <v>200</v>
      </c>
      <c r="E1" s="146" t="s">
        <v>201</v>
      </c>
      <c r="F1" s="146"/>
      <c r="G1" s="61" t="s">
        <v>202</v>
      </c>
      <c r="I1" t="s">
        <v>497</v>
      </c>
      <c r="J1" s="145">
        <v>5000000000</v>
      </c>
    </row>
    <row r="2" spans="2:15" ht="15.75">
      <c r="B2" s="147" t="s">
        <v>203</v>
      </c>
      <c r="C2" s="148" t="s">
        <v>204</v>
      </c>
      <c r="D2" s="62" t="s">
        <v>196</v>
      </c>
      <c r="E2" s="63">
        <v>15088341255</v>
      </c>
      <c r="F2" s="64"/>
      <c r="G2" s="64"/>
      <c r="I2" t="s">
        <v>482</v>
      </c>
      <c r="J2" t="s">
        <v>483</v>
      </c>
    </row>
    <row r="3" spans="2:15" ht="15.75">
      <c r="B3" s="147"/>
      <c r="C3" s="148"/>
      <c r="D3" s="62" t="s">
        <v>197</v>
      </c>
      <c r="E3" s="63">
        <v>12207349547</v>
      </c>
      <c r="F3" s="64"/>
      <c r="G3" s="64"/>
      <c r="I3" t="s">
        <v>487</v>
      </c>
      <c r="J3" s="97" t="s">
        <v>485</v>
      </c>
    </row>
    <row r="4" spans="2:15" ht="15.75">
      <c r="B4" s="147"/>
      <c r="C4" s="148"/>
      <c r="D4" s="62" t="s">
        <v>198</v>
      </c>
      <c r="E4" s="63">
        <v>24336597873</v>
      </c>
      <c r="F4" s="64"/>
      <c r="I4" t="s">
        <v>488</v>
      </c>
      <c r="J4" s="97" t="s">
        <v>484</v>
      </c>
      <c r="L4" t="s">
        <v>216</v>
      </c>
    </row>
    <row r="5" spans="2:15" ht="15.75">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3">
      <c r="B8">
        <v>2017</v>
      </c>
      <c r="C8" t="s">
        <v>321</v>
      </c>
      <c r="D8" t="s">
        <v>322</v>
      </c>
      <c r="E8" t="s">
        <v>323</v>
      </c>
      <c r="I8" s="53" t="s">
        <v>278</v>
      </c>
      <c r="J8" s="53" t="s">
        <v>279</v>
      </c>
      <c r="K8" s="53" t="s">
        <v>105</v>
      </c>
      <c r="L8" s="53" t="s">
        <v>280</v>
      </c>
      <c r="M8" s="53" t="s">
        <v>281</v>
      </c>
      <c r="N8" s="53" t="s">
        <v>282</v>
      </c>
      <c r="O8" s="53" t="s">
        <v>280</v>
      </c>
    </row>
    <row r="9" spans="2:15" ht="75">
      <c r="B9">
        <v>2018</v>
      </c>
      <c r="C9" t="s">
        <v>324</v>
      </c>
      <c r="D9" t="s">
        <v>325</v>
      </c>
      <c r="E9" t="s">
        <v>326</v>
      </c>
      <c r="I9" s="1" t="s">
        <v>273</v>
      </c>
      <c r="J9" s="1" t="s">
        <v>274</v>
      </c>
      <c r="K9" s="1" t="s">
        <v>275</v>
      </c>
      <c r="L9" s="119" t="s">
        <v>558</v>
      </c>
      <c r="M9" s="1" t="s">
        <v>559</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6" sqref="G6"/>
    </sheetView>
  </sheetViews>
  <sheetFormatPr defaultRowHeight="15"/>
  <cols>
    <col min="1" max="1" width="18.140625" customWidth="1"/>
    <col min="2" max="2" width="48.28515625" customWidth="1"/>
    <col min="3" max="3" width="16.42578125" customWidth="1"/>
    <col min="4" max="4" width="12.140625" style="87" bestFit="1" customWidth="1"/>
    <col min="5" max="5" width="27.28515625" customWidth="1"/>
    <col min="6" max="6" width="19.7109375" customWidth="1"/>
    <col min="7" max="7" width="16" customWidth="1"/>
    <col min="8" max="8" width="12.7109375" style="71" customWidth="1"/>
    <col min="9" max="9" width="45.42578125" customWidth="1"/>
    <col min="10" max="10" width="21.7109375" customWidth="1"/>
  </cols>
  <sheetData>
    <row r="1" spans="1:10" s="57" customFormat="1" ht="30">
      <c r="A1" s="85">
        <f>SUMIF(A2:A21,"x",F2:F21)</f>
        <v>1740168722</v>
      </c>
      <c r="B1" s="57" t="s">
        <v>307</v>
      </c>
      <c r="C1" s="57" t="s">
        <v>585</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2020-09-29T14:50:57Z</dcterms:modified>
</cp:coreProperties>
</file>