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2A42E2D5-598B-4A5A-87FD-024926BDC88C}" xr6:coauthVersionLast="44" xr6:coauthVersionMax="44" xr10:uidLastSave="{00000000-0000-0000-0000-000000000000}"/>
  <bookViews>
    <workbookView xWindow="-108" yWindow="-108" windowWidth="23256" windowHeight="12576" tabRatio="768" firstSheet="1"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T17" i="1" l="1"/>
  <c r="R17" i="1" l="1"/>
  <c r="P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<sst xmlns="http://schemas.openxmlformats.org/spreadsheetml/2006/main" count="2015" uniqueCount="903">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</sst>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tabSelected="1" topLeftCell="E1" workbookViewId="0">
      <pane ySplit="1" topLeftCell="A2" activePane="bottomLeft" state="frozen"/>
      <selection activeCell="D1" sqref="D1"/>
      <selection pane="bottomLeft" activeCell="N4" sqref="N4"/>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16384" width="8.88671875" style="15"/>
  </cols>
  <sheetData>
    <row r="1" spans="1:20"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row>
    <row r="2" spans="1:20"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0"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0"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0" s="17" customFormat="1" ht="43.2"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0" s="17" customFormat="1" ht="57.6"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0"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0"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0"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0"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0"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0" s="17" customFormat="1" ht="43.2" x14ac:dyDescent="0.3">
      <c r="A13" s="22" t="s">
        <v>223</v>
      </c>
      <c r="B13" s="18" t="s">
        <v>215</v>
      </c>
      <c r="C13" s="18" t="s">
        <v>15</v>
      </c>
      <c r="D13" s="16" t="s">
        <v>8</v>
      </c>
      <c r="E13" s="18" t="s">
        <v>9</v>
      </c>
      <c r="F13" s="18" t="s">
        <v>222</v>
      </c>
      <c r="G13" s="18" t="s">
        <v>11</v>
      </c>
      <c r="H13" s="18" t="s">
        <v>219</v>
      </c>
      <c r="I13" s="18"/>
      <c r="J13" s="18"/>
      <c r="K13" s="18"/>
      <c r="L13" s="56">
        <v>43843</v>
      </c>
      <c r="M13" s="17" t="s">
        <v>224</v>
      </c>
      <c r="N13" s="78"/>
      <c r="O13" s="17" t="s">
        <v>145</v>
      </c>
      <c r="P13" s="17" t="str">
        <f>TEXT(VLOOKUP(O13,NhanSu!F:M,8,0),"dd/MM/yyyy")</f>
        <v>31/01/1975</v>
      </c>
      <c r="Q13" s="17" t="s">
        <v>147</v>
      </c>
      <c r="R13" s="17" t="str">
        <f>TEXT(VLOOKUP(Q13,NhanSu!F:M,8,0),"dd/MM/yyyy")</f>
        <v>16/04/1981</v>
      </c>
    </row>
    <row r="14" spans="1:20"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0"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row>
    <row r="16" spans="1:20"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e">
        <f ca="1">[4]!vnd(S17)</f>
        <v>#NAME?</v>
      </c>
    </row>
    <row r="18" spans="1:20" s="17" customFormat="1" ht="43.2" x14ac:dyDescent="0.3">
      <c r="A18" s="22" t="s">
        <v>306</v>
      </c>
      <c r="B18" s="18" t="s">
        <v>285</v>
      </c>
      <c r="C18" s="18" t="s">
        <v>271</v>
      </c>
      <c r="D18" s="18" t="s">
        <v>270</v>
      </c>
      <c r="E18" s="18">
        <v>150</v>
      </c>
      <c r="F18" s="18">
        <v>0</v>
      </c>
      <c r="G18" s="18" t="e">
        <v>#N/A</v>
      </c>
      <c r="H18" s="76">
        <v>43917.375</v>
      </c>
      <c r="I18" s="18"/>
      <c r="J18" s="18"/>
      <c r="K18" s="18"/>
      <c r="L18" s="56">
        <v>43912</v>
      </c>
      <c r="M18" s="17" t="s">
        <v>307</v>
      </c>
      <c r="N18" s="79">
        <f>L18+365</f>
        <v>44277</v>
      </c>
    </row>
    <row r="19" spans="1:20" s="17" customFormat="1" ht="57.6" x14ac:dyDescent="0.3">
      <c r="A19" s="22" t="s">
        <v>446</v>
      </c>
      <c r="B19" s="18" t="s">
        <v>448</v>
      </c>
      <c r="C19" s="18" t="s">
        <v>271</v>
      </c>
      <c r="D19" s="18" t="s">
        <v>447</v>
      </c>
      <c r="E19" s="18">
        <v>150</v>
      </c>
      <c r="F19" s="18">
        <v>0</v>
      </c>
      <c r="G19" s="18" t="e">
        <v>#N/A</v>
      </c>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t="e">
        <v>#N/A</v>
      </c>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t="e">
        <v>#N/A</v>
      </c>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t="e">
        <v>#N/A</v>
      </c>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t="e">
        <v>#N/A</v>
      </c>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sheetData>
  <conditionalFormatting sqref="A26:A1048576 A10:A16 A1">
    <cfRule type="duplicateValues" dxfId="26" priority="14"/>
  </conditionalFormatting>
  <conditionalFormatting sqref="A17">
    <cfRule type="duplicateValues" dxfId="25" priority="13"/>
  </conditionalFormatting>
  <conditionalFormatting sqref="A18">
    <cfRule type="duplicateValues" dxfId="24" priority="12"/>
  </conditionalFormatting>
  <conditionalFormatting sqref="A1:XFD1">
    <cfRule type="duplicateValues" dxfId="23" priority="8"/>
    <cfRule type="duplicateValues" dxfId="22" priority="9"/>
  </conditionalFormatting>
  <conditionalFormatting sqref="A19:A25 A9">
    <cfRule type="duplicateValues" dxfId="21" priority="17"/>
  </conditionalFormatting>
  <conditionalFormatting sqref="A8">
    <cfRule type="duplicateValues" dxfId="20" priority="7"/>
  </conditionalFormatting>
  <conditionalFormatting sqref="A5">
    <cfRule type="duplicateValues" dxfId="19" priority="6"/>
  </conditionalFormatting>
  <conditionalFormatting sqref="A7">
    <cfRule type="duplicateValues" dxfId="18" priority="5"/>
  </conditionalFormatting>
  <conditionalFormatting sqref="A6">
    <cfRule type="duplicateValues" dxfId="17" priority="4"/>
  </conditionalFormatting>
  <conditionalFormatting sqref="A4">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2" t="s">
        <v>152</v>
      </c>
      <c r="E1" s="155" t="s">
        <v>153</v>
      </c>
      <c r="F1" s="158" t="s">
        <v>154</v>
      </c>
      <c r="G1" s="159"/>
      <c r="H1" s="159"/>
      <c r="I1" s="159"/>
      <c r="J1" s="160"/>
    </row>
    <row r="2" spans="4:10" ht="16.8" x14ac:dyDescent="0.3">
      <c r="D2" s="153"/>
      <c r="E2" s="156"/>
      <c r="F2" s="34" t="s">
        <v>162</v>
      </c>
      <c r="G2" s="35" t="s">
        <v>162</v>
      </c>
      <c r="H2" s="35" t="s">
        <v>162</v>
      </c>
      <c r="I2" s="35" t="s">
        <v>162</v>
      </c>
      <c r="J2" s="35" t="s">
        <v>162</v>
      </c>
    </row>
    <row r="3" spans="4:10" ht="17.399999999999999" thickBot="1" x14ac:dyDescent="0.35">
      <c r="D3" s="154"/>
      <c r="E3" s="157"/>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1" t="s">
        <v>152</v>
      </c>
      <c r="E18" s="161" t="s">
        <v>153</v>
      </c>
      <c r="F18" s="164" t="s">
        <v>154</v>
      </c>
      <c r="G18" s="165"/>
      <c r="H18" s="165"/>
      <c r="I18" s="165"/>
      <c r="J18" s="166"/>
      <c r="K18">
        <v>90</v>
      </c>
    </row>
    <row r="19" spans="4:11" ht="16.8" x14ac:dyDescent="0.3">
      <c r="D19" s="162"/>
      <c r="E19" s="162"/>
      <c r="F19" s="101" t="s">
        <v>162</v>
      </c>
      <c r="G19" s="100" t="s">
        <v>162</v>
      </c>
      <c r="H19" s="100" t="s">
        <v>162</v>
      </c>
      <c r="I19" s="100" t="s">
        <v>162</v>
      </c>
      <c r="J19" s="100" t="s">
        <v>162</v>
      </c>
    </row>
    <row r="20" spans="4:11" ht="34.200000000000003" thickBot="1" x14ac:dyDescent="0.35">
      <c r="D20" s="163"/>
      <c r="E20" s="163"/>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workbookViewId="0">
      <pane ySplit="1" topLeftCell="A11" activePane="bottomLeft" state="frozen"/>
      <selection activeCell="I33" sqref="I33"/>
      <selection pane="bottomLeft" activeCell="F17" sqref="F1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3">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3">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3">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3">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3">
      <c r="B7" s="62"/>
      <c r="D7" s="27">
        <f>COUNTIF($B$1:B7,"x")</f>
        <v>3</v>
      </c>
      <c r="E7" s="84">
        <f t="shared" si="2"/>
        <v>3</v>
      </c>
      <c r="F7" s="85" t="s">
        <v>114</v>
      </c>
      <c r="G7" s="86">
        <v>44014</v>
      </c>
      <c r="H7" s="84" t="s">
        <v>108</v>
      </c>
      <c r="I7" s="84"/>
      <c r="K7" s="62">
        <f>D7</f>
        <v>3</v>
      </c>
      <c r="L7" s="27" t="s">
        <v>133</v>
      </c>
      <c r="M7" s="27" t="s">
        <v>141</v>
      </c>
      <c r="N7" s="27" t="s">
        <v>226</v>
      </c>
    </row>
    <row r="8" spans="1:22" x14ac:dyDescent="0.3">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3">
      <c r="D10" s="27">
        <f>COUNTIF($B$1:B10,"x")</f>
        <v>4</v>
      </c>
      <c r="E10" s="84">
        <f t="shared" si="2"/>
        <v>4</v>
      </c>
      <c r="F10" s="85" t="s">
        <v>489</v>
      </c>
      <c r="G10" s="86"/>
      <c r="H10" s="84"/>
      <c r="I10" s="84"/>
      <c r="K10" s="62">
        <f>D10</f>
        <v>4</v>
      </c>
    </row>
    <row r="11" spans="1:22" x14ac:dyDescent="0.3">
      <c r="B11" s="62"/>
      <c r="D11" s="27">
        <f>COUNTIF($B$1:B11,"x")</f>
        <v>4</v>
      </c>
      <c r="E11" s="84">
        <f t="shared" si="2"/>
        <v>4</v>
      </c>
      <c r="F11" s="85" t="s">
        <v>109</v>
      </c>
      <c r="G11" s="86">
        <v>44014</v>
      </c>
      <c r="H11" s="84" t="s">
        <v>108</v>
      </c>
      <c r="I11" s="84"/>
      <c r="K11" s="62">
        <f>D11</f>
        <v>4</v>
      </c>
      <c r="L11" s="27" t="s">
        <v>129</v>
      </c>
      <c r="M11" s="27" t="s">
        <v>137</v>
      </c>
      <c r="N11" s="27" t="s">
        <v>226</v>
      </c>
    </row>
    <row r="12" spans="1:22" x14ac:dyDescent="0.3">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3">
      <c r="D13" s="27">
        <f>COUNTIF($B$1:B13,"x")</f>
        <v>5</v>
      </c>
      <c r="E13" s="84">
        <f t="shared" si="2"/>
        <v>5</v>
      </c>
      <c r="F13" s="85" t="s">
        <v>121</v>
      </c>
      <c r="G13" s="86">
        <v>44014</v>
      </c>
      <c r="H13" s="84" t="s">
        <v>108</v>
      </c>
      <c r="I13" s="84"/>
      <c r="K13" s="62">
        <f>D13</f>
        <v>5</v>
      </c>
    </row>
    <row r="14" spans="1:22"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3">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3">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3">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3">
      <c r="D19" s="27">
        <f>COUNTIF($B$1:B19,"x")</f>
        <v>9</v>
      </c>
      <c r="E19" s="84">
        <f t="shared" si="2"/>
        <v>9</v>
      </c>
      <c r="F19" s="85" t="s">
        <v>120</v>
      </c>
      <c r="G19" s="86">
        <v>44014</v>
      </c>
      <c r="H19" s="84" t="s">
        <v>108</v>
      </c>
      <c r="I19" s="84"/>
      <c r="K19" s="62">
        <f>D19</f>
        <v>9</v>
      </c>
    </row>
    <row r="20" spans="1:15" x14ac:dyDescent="0.3">
      <c r="D20" s="27">
        <f>COUNTIF($B$1:B20,"x")</f>
        <v>9</v>
      </c>
      <c r="E20" s="84">
        <f t="shared" si="2"/>
        <v>9</v>
      </c>
      <c r="F20" s="85" t="s">
        <v>122</v>
      </c>
      <c r="G20" s="86">
        <v>44014</v>
      </c>
      <c r="H20" s="84" t="s">
        <v>108</v>
      </c>
      <c r="I20" s="84"/>
      <c r="K20" s="62">
        <f>D20</f>
        <v>9</v>
      </c>
    </row>
    <row r="21" spans="1:15"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3">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3">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3">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3">
      <c r="D28" s="27">
        <f>COUNTIF($B$1:B28,"x")</f>
        <v>13</v>
      </c>
      <c r="E28" s="84">
        <f t="shared" si="2"/>
        <v>13</v>
      </c>
      <c r="F28" s="85" t="s">
        <v>486</v>
      </c>
      <c r="G28" s="86"/>
      <c r="H28" s="84"/>
      <c r="I28" s="84"/>
      <c r="K28" s="62">
        <f>D28</f>
        <v>13</v>
      </c>
    </row>
    <row r="29" spans="1:15" x14ac:dyDescent="0.3">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3">
      <c r="D30" s="27">
        <f>COUNTIF($B$1:B30,"x")</f>
        <v>13</v>
      </c>
      <c r="E30" s="84">
        <f t="shared" si="2"/>
        <v>13</v>
      </c>
      <c r="F30" s="85" t="s">
        <v>490</v>
      </c>
      <c r="G30" s="86"/>
      <c r="H30" s="84"/>
      <c r="I30" s="84"/>
      <c r="K30" s="62">
        <f>D30</f>
        <v>13</v>
      </c>
    </row>
    <row r="31" spans="1:15" x14ac:dyDescent="0.3">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3">
      <c r="D32" s="27">
        <f>COUNTIF($B$1:B32,"x")</f>
        <v>14</v>
      </c>
      <c r="E32" s="84">
        <f t="shared" si="2"/>
        <v>14</v>
      </c>
      <c r="F32" s="85" t="s">
        <v>491</v>
      </c>
      <c r="G32" s="86">
        <v>44015</v>
      </c>
      <c r="H32" s="84" t="s">
        <v>108</v>
      </c>
      <c r="I32" s="84"/>
      <c r="K32" s="62">
        <f>D32</f>
        <v>14</v>
      </c>
    </row>
    <row r="33" spans="1:15" x14ac:dyDescent="0.3">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3">
      <c r="B34" s="62"/>
      <c r="D34" s="27">
        <f>COUNTIF($B$1:B34,"x")</f>
        <v>15</v>
      </c>
      <c r="E34" s="84">
        <f t="shared" si="2"/>
        <v>15</v>
      </c>
      <c r="F34" s="85" t="s">
        <v>311</v>
      </c>
      <c r="G34" s="86">
        <v>44015</v>
      </c>
      <c r="H34" s="84" t="s">
        <v>108</v>
      </c>
      <c r="I34" s="84"/>
      <c r="K34" s="62">
        <f>D34</f>
        <v>15</v>
      </c>
      <c r="L34" s="27">
        <v>271294536</v>
      </c>
      <c r="M34" s="64">
        <v>29587</v>
      </c>
    </row>
    <row r="35" spans="1:15" x14ac:dyDescent="0.3">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3">
      <c r="B36" s="62"/>
      <c r="D36" s="27">
        <f>COUNTIF($B$1:B36,"x")</f>
        <v>16</v>
      </c>
      <c r="E36" s="84">
        <f t="shared" si="3"/>
        <v>16</v>
      </c>
      <c r="F36" s="85" t="s">
        <v>107</v>
      </c>
      <c r="G36" s="86">
        <v>44014</v>
      </c>
      <c r="H36" s="84" t="s">
        <v>108</v>
      </c>
      <c r="I36" s="84"/>
      <c r="K36" s="62">
        <f>D36</f>
        <v>16</v>
      </c>
      <c r="L36" s="27" t="s">
        <v>378</v>
      </c>
      <c r="M36" s="28">
        <v>28956</v>
      </c>
      <c r="N36" s="27" t="s">
        <v>226</v>
      </c>
    </row>
    <row r="37" spans="1:15" x14ac:dyDescent="0.3">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3">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3">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3">
      <c r="D41" s="27">
        <f>COUNTIF($B$1:B41,"x")</f>
        <v>18</v>
      </c>
      <c r="E41" s="84">
        <f t="shared" si="3"/>
        <v>18</v>
      </c>
      <c r="F41" s="85" t="s">
        <v>124</v>
      </c>
      <c r="G41" s="86">
        <v>44014</v>
      </c>
      <c r="H41" s="84" t="s">
        <v>108</v>
      </c>
      <c r="I41" s="84"/>
      <c r="K41" s="62">
        <f>D41</f>
        <v>18</v>
      </c>
    </row>
    <row r="42" spans="1:15"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x14ac:dyDescent="0.3">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3">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3">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3">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3">
      <c r="D47" s="27">
        <f>COUNTIF($B$1:B47,"x")</f>
        <v>19</v>
      </c>
      <c r="E47" s="84">
        <f t="shared" si="3"/>
        <v>19</v>
      </c>
      <c r="F47" s="85" t="s">
        <v>118</v>
      </c>
      <c r="G47" s="86">
        <v>44014</v>
      </c>
      <c r="H47" s="84" t="s">
        <v>108</v>
      </c>
      <c r="I47" s="84"/>
      <c r="K47" s="62">
        <f>D47</f>
        <v>19</v>
      </c>
    </row>
    <row r="48" spans="1:15"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3">
      <c r="A50" s="24" t="s">
        <v>479</v>
      </c>
      <c r="B50" s="24" t="s">
        <v>126</v>
      </c>
      <c r="C50" s="24">
        <v>2016</v>
      </c>
      <c r="E50" s="84">
        <f t="shared" si="3"/>
        <v>0</v>
      </c>
      <c r="F50" s="149" t="s">
        <v>497</v>
      </c>
      <c r="G50" s="149"/>
      <c r="H50" s="149" t="s">
        <v>148</v>
      </c>
      <c r="I50" s="149"/>
      <c r="L50" s="27">
        <v>272236579</v>
      </c>
      <c r="M50" s="28">
        <v>33442</v>
      </c>
    </row>
    <row r="51" spans="1:15" x14ac:dyDescent="0.3">
      <c r="A51" s="24" t="s">
        <v>108</v>
      </c>
      <c r="D51" s="27">
        <f>COUNTIF($B$1:B51,"x")</f>
        <v>21</v>
      </c>
      <c r="E51" s="84">
        <f t="shared" si="3"/>
        <v>21</v>
      </c>
      <c r="F51" s="85" t="s">
        <v>487</v>
      </c>
      <c r="G51" s="86">
        <v>44014</v>
      </c>
      <c r="H51" s="84"/>
      <c r="I51" s="84" t="s">
        <v>126</v>
      </c>
      <c r="K51" s="62">
        <f>D51</f>
        <v>21</v>
      </c>
      <c r="M51" s="28">
        <v>27534</v>
      </c>
    </row>
    <row r="52" spans="1:15" x14ac:dyDescent="0.3">
      <c r="A52" s="24" t="s">
        <v>615</v>
      </c>
      <c r="D52" s="27">
        <f>COUNTIF($B$1:B52,"x")</f>
        <v>21</v>
      </c>
      <c r="E52" s="84"/>
      <c r="F52" s="85" t="s">
        <v>316</v>
      </c>
      <c r="G52" s="86"/>
      <c r="H52" s="84" t="s">
        <v>614</v>
      </c>
      <c r="I52" s="84"/>
      <c r="K52" s="62"/>
      <c r="M52" s="28">
        <v>29541</v>
      </c>
    </row>
    <row r="53" spans="1:15" x14ac:dyDescent="0.3">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3">
      <c r="A54" s="24" t="s">
        <v>108</v>
      </c>
      <c r="D54" s="27">
        <f>COUNTIF($B$1:B54,"x")</f>
        <v>22</v>
      </c>
      <c r="E54" s="84">
        <f>D54</f>
        <v>22</v>
      </c>
      <c r="F54" s="85" t="s">
        <v>488</v>
      </c>
      <c r="G54" s="86">
        <v>44014</v>
      </c>
      <c r="H54" s="84"/>
      <c r="I54" s="84" t="s">
        <v>126</v>
      </c>
      <c r="K54" s="62">
        <f>D54</f>
        <v>22</v>
      </c>
      <c r="M54" s="28">
        <v>30596</v>
      </c>
    </row>
    <row r="60" spans="1:15" x14ac:dyDescent="0.3">
      <c r="C60" s="24" t="s">
        <v>312</v>
      </c>
    </row>
    <row r="61" spans="1:15" x14ac:dyDescent="0.3">
      <c r="C61" s="24" t="s">
        <v>123</v>
      </c>
    </row>
    <row r="62" spans="1:15" x14ac:dyDescent="0.3">
      <c r="C62" s="24" t="s">
        <v>310</v>
      </c>
    </row>
    <row r="63" spans="1:15" x14ac:dyDescent="0.3">
      <c r="C63" s="24" t="s">
        <v>525</v>
      </c>
    </row>
    <row r="64" spans="1:15"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V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7" t="s">
        <v>211</v>
      </c>
      <c r="F1" s="167"/>
      <c r="G1" s="69" t="s">
        <v>212</v>
      </c>
      <c r="I1" t="s">
        <v>599</v>
      </c>
      <c r="J1" s="120">
        <v>3500000000</v>
      </c>
    </row>
    <row r="2" spans="2:15" ht="15.6" x14ac:dyDescent="0.3">
      <c r="B2" s="168" t="s">
        <v>213</v>
      </c>
      <c r="C2" s="169" t="s">
        <v>214</v>
      </c>
      <c r="D2" s="70" t="s">
        <v>206</v>
      </c>
      <c r="E2" s="71">
        <v>15088341255</v>
      </c>
      <c r="F2" s="72"/>
      <c r="G2" s="72"/>
      <c r="I2" t="s">
        <v>558</v>
      </c>
      <c r="J2" t="s">
        <v>559</v>
      </c>
    </row>
    <row r="3" spans="2:15" ht="15.6" x14ac:dyDescent="0.3">
      <c r="B3" s="168"/>
      <c r="C3" s="169"/>
      <c r="D3" s="70" t="s">
        <v>207</v>
      </c>
      <c r="E3" s="71">
        <v>12207349547</v>
      </c>
      <c r="F3" s="72"/>
      <c r="G3" s="72"/>
      <c r="I3" t="s">
        <v>563</v>
      </c>
      <c r="J3" s="117" t="s">
        <v>561</v>
      </c>
    </row>
    <row r="4" spans="2:15" ht="15.6" x14ac:dyDescent="0.3">
      <c r="B4" s="168"/>
      <c r="C4" s="169"/>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IFERROR(VLOOKUP(E2,NhanSu!F:K,6,0),0)</f>
        <v>1</v>
      </c>
      <c r="E2" t="s">
        <v>525</v>
      </c>
      <c r="F2" t="s">
        <v>108</v>
      </c>
      <c r="G2">
        <v>212143221</v>
      </c>
      <c r="H2" s="79">
        <v>29696</v>
      </c>
      <c r="I2" t="s">
        <v>108</v>
      </c>
    </row>
    <row r="3" spans="4:9" x14ac:dyDescent="0.3">
      <c r="D3">
        <f>IFERROR(VLOOKUP(E3,NhanSu!F:K,6,0),0)</f>
        <v>2</v>
      </c>
      <c r="E3" t="s">
        <v>519</v>
      </c>
      <c r="F3" t="s">
        <v>108</v>
      </c>
      <c r="G3">
        <v>272696072</v>
      </c>
      <c r="H3" s="79">
        <v>36242</v>
      </c>
      <c r="I3" t="s">
        <v>108</v>
      </c>
    </row>
    <row r="4" spans="4:9" x14ac:dyDescent="0.3">
      <c r="D4">
        <f>IFERROR(VLOOKUP(E4,NhanSu!F:K,6,0),0)</f>
        <v>3</v>
      </c>
      <c r="E4" t="s">
        <v>312</v>
      </c>
      <c r="F4" t="s">
        <v>108</v>
      </c>
      <c r="G4">
        <v>272396568</v>
      </c>
      <c r="H4" s="79">
        <v>34970</v>
      </c>
      <c r="I4" t="s">
        <v>108</v>
      </c>
    </row>
    <row r="5" spans="4:9" x14ac:dyDescent="0.3">
      <c r="D5">
        <f>IFERROR(VLOOKUP(E5,NhanSu!F:K,6,0),0)</f>
        <v>19</v>
      </c>
      <c r="E5" t="s">
        <v>309</v>
      </c>
      <c r="F5" t="s">
        <v>108</v>
      </c>
      <c r="G5">
        <v>271380486</v>
      </c>
      <c r="H5" s="79">
        <v>29587</v>
      </c>
      <c r="I5" t="s">
        <v>108</v>
      </c>
    </row>
    <row r="6" spans="4:9" x14ac:dyDescent="0.3">
      <c r="D6">
        <f>IFERROR(VLOOKUP(E6,NhanSu!F:K,6,0),0)</f>
        <v>13</v>
      </c>
      <c r="E6" t="s">
        <v>113</v>
      </c>
      <c r="F6" t="s">
        <v>108</v>
      </c>
      <c r="G6">
        <v>271430448</v>
      </c>
      <c r="H6" s="79">
        <v>29460</v>
      </c>
      <c r="I6" t="s">
        <v>604</v>
      </c>
    </row>
    <row r="7" spans="4:9" x14ac:dyDescent="0.3">
      <c r="D7">
        <f>IFERROR(VLOOKUP(E7,NhanSu!F:K,6,0),0)</f>
        <v>4</v>
      </c>
      <c r="E7" t="s">
        <v>109</v>
      </c>
      <c r="F7" t="s">
        <v>108</v>
      </c>
      <c r="G7">
        <v>270983407</v>
      </c>
      <c r="H7" s="79">
        <v>26037</v>
      </c>
      <c r="I7" t="s">
        <v>604</v>
      </c>
    </row>
    <row r="8" spans="4:9" x14ac:dyDescent="0.3">
      <c r="D8">
        <f>IFERROR(VLOOKUP(E8,NhanSu!F:K,6,0),0)</f>
        <v>0</v>
      </c>
      <c r="E8" t="s">
        <v>135</v>
      </c>
      <c r="F8" t="s">
        <v>605</v>
      </c>
      <c r="G8">
        <v>271285313</v>
      </c>
      <c r="H8" s="79">
        <v>28333</v>
      </c>
      <c r="I8" t="s">
        <v>606</v>
      </c>
    </row>
    <row r="9" spans="4:9" x14ac:dyDescent="0.3">
      <c r="D9">
        <f>IFERROR(VLOOKUP(E9,NhanSu!F:K,6,0),0)</f>
        <v>0</v>
      </c>
      <c r="E9" t="s">
        <v>499</v>
      </c>
      <c r="F9" t="s">
        <v>605</v>
      </c>
      <c r="G9">
        <v>271485073</v>
      </c>
      <c r="H9" s="79">
        <v>29601</v>
      </c>
      <c r="I9" t="s">
        <v>606</v>
      </c>
    </row>
    <row r="10" spans="4:9" x14ac:dyDescent="0.3">
      <c r="D10">
        <f>IFERROR(VLOOKUP(E10,NhanSu!F:K,6,0),0)</f>
        <v>13</v>
      </c>
      <c r="E10" t="s">
        <v>486</v>
      </c>
      <c r="F10" t="s">
        <v>605</v>
      </c>
      <c r="G10">
        <v>271316993</v>
      </c>
      <c r="H10" s="79">
        <v>29130</v>
      </c>
      <c r="I10" t="s">
        <v>606</v>
      </c>
    </row>
    <row r="11" spans="4:9" x14ac:dyDescent="0.3">
      <c r="D11">
        <f>IFERROR(VLOOKUP(E11,NhanSu!F:K,6,0),0)</f>
        <v>9</v>
      </c>
      <c r="E11" t="s">
        <v>151</v>
      </c>
      <c r="F11" t="s">
        <v>605</v>
      </c>
      <c r="G11">
        <v>271483902</v>
      </c>
      <c r="H11" s="79">
        <v>29749</v>
      </c>
      <c r="I11" t="s">
        <v>606</v>
      </c>
    </row>
    <row r="12" spans="4:9" x14ac:dyDescent="0.3">
      <c r="D12">
        <f>IFERROR(VLOOKUP(E12,NhanSu!F:K,6,0),0)</f>
        <v>1</v>
      </c>
      <c r="E12" t="s">
        <v>528</v>
      </c>
      <c r="F12">
        <v>272282903</v>
      </c>
      <c r="G12" s="79">
        <v>33816</v>
      </c>
      <c r="H12" t="s">
        <v>108</v>
      </c>
    </row>
    <row r="13" spans="4:9" x14ac:dyDescent="0.3">
      <c r="D13">
        <f>IFERROR(VLOOKUP(E13,NhanSu!F:K,6,0),0)</f>
        <v>2</v>
      </c>
      <c r="E13" t="s">
        <v>523</v>
      </c>
      <c r="F13" t="s">
        <v>108</v>
      </c>
      <c r="G13">
        <v>272556665</v>
      </c>
      <c r="H13" s="79">
        <v>35580</v>
      </c>
      <c r="I13" t="s">
        <v>108</v>
      </c>
    </row>
    <row r="14" spans="4:9" x14ac:dyDescent="0.3">
      <c r="D14">
        <f>IFERROR(VLOOKUP(E14,NhanSu!F:K,6,0),0)</f>
        <v>5</v>
      </c>
      <c r="E14" t="s">
        <v>513</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377</v>
      </c>
      <c r="F16" t="s">
        <v>108</v>
      </c>
      <c r="G16">
        <v>271475064</v>
      </c>
      <c r="H16" s="79">
        <v>30193</v>
      </c>
      <c r="I16" t="s">
        <v>108</v>
      </c>
    </row>
    <row r="17" spans="4:10" x14ac:dyDescent="0.3">
      <c r="D17">
        <f>IFERROR(VLOOKUP(E17,NhanSu!F:K,6,0),0)</f>
        <v>13</v>
      </c>
      <c r="E17" t="s">
        <v>115</v>
      </c>
      <c r="F17" t="s">
        <v>108</v>
      </c>
      <c r="G17">
        <v>271772123</v>
      </c>
      <c r="H17" s="79">
        <v>32228</v>
      </c>
      <c r="I17" t="s">
        <v>604</v>
      </c>
    </row>
    <row r="18" spans="4:10" x14ac:dyDescent="0.3">
      <c r="D18">
        <f>IFERROR(VLOOKUP(E18,NhanSu!F:K,6,0),0)</f>
        <v>3</v>
      </c>
      <c r="E18" t="s">
        <v>114</v>
      </c>
      <c r="F18" t="s">
        <v>108</v>
      </c>
      <c r="G18">
        <v>271149270</v>
      </c>
      <c r="H18" s="79">
        <v>27706</v>
      </c>
      <c r="I18" t="s">
        <v>604</v>
      </c>
    </row>
    <row r="19" spans="4:10" x14ac:dyDescent="0.3">
      <c r="D19">
        <f>IFERROR(VLOOKUP(E19,NhanSu!F:K,6,0),0)</f>
        <v>16</v>
      </c>
      <c r="E19" t="s">
        <v>112</v>
      </c>
      <c r="F19" t="s">
        <v>108</v>
      </c>
      <c r="G19">
        <v>271577771</v>
      </c>
      <c r="H19" s="79">
        <v>30671</v>
      </c>
      <c r="I19" t="s">
        <v>604</v>
      </c>
    </row>
    <row r="20" spans="4:10" x14ac:dyDescent="0.3">
      <c r="D20">
        <f>IFERROR(VLOOKUP(E20,NhanSu!F:K,6,0),0)</f>
        <v>22</v>
      </c>
      <c r="E20" t="s">
        <v>488</v>
      </c>
      <c r="F20" t="s">
        <v>605</v>
      </c>
      <c r="G20">
        <v>214523467</v>
      </c>
      <c r="H20" s="79">
        <v>30596</v>
      </c>
      <c r="I20" t="s">
        <v>606</v>
      </c>
    </row>
    <row r="21" spans="4:10" x14ac:dyDescent="0.3">
      <c r="D21">
        <f>IFERROR(VLOOKUP(E21,NhanSu!F:K,6,0),0)</f>
        <v>21</v>
      </c>
      <c r="E21" t="s">
        <v>487</v>
      </c>
      <c r="F21" t="s">
        <v>605</v>
      </c>
      <c r="G21">
        <v>271172296</v>
      </c>
      <c r="H21" s="79">
        <v>27534</v>
      </c>
      <c r="I21" t="s">
        <v>606</v>
      </c>
    </row>
    <row r="22" spans="4:10" x14ac:dyDescent="0.3">
      <c r="D22">
        <f>IFERROR(VLOOKUP(E22,NhanSu!F:K,6,0),0)</f>
        <v>1</v>
      </c>
      <c r="E22" t="s">
        <v>524</v>
      </c>
      <c r="F22" t="s">
        <v>108</v>
      </c>
      <c r="G22">
        <v>271285473</v>
      </c>
      <c r="H22" s="79">
        <v>27567</v>
      </c>
      <c r="I22" s="79" t="s">
        <v>108</v>
      </c>
      <c r="J22" t="s">
        <v>108</v>
      </c>
    </row>
    <row r="23" spans="4:10" x14ac:dyDescent="0.3">
      <c r="D23">
        <f>IFERROR(VLOOKUP(E23,NhanSu!F:K,6,0),0)</f>
        <v>2</v>
      </c>
      <c r="E23" t="s">
        <v>518</v>
      </c>
      <c r="F23" t="s">
        <v>108</v>
      </c>
      <c r="G23">
        <v>75200000515</v>
      </c>
      <c r="H23" s="79">
        <v>36767</v>
      </c>
      <c r="I23" s="79" t="s">
        <v>108</v>
      </c>
      <c r="J23" t="s">
        <v>108</v>
      </c>
    </row>
    <row r="24" spans="4:10" x14ac:dyDescent="0.3">
      <c r="D24">
        <f>IFERROR(VLOOKUP(E24,NhanSu!F:K,6,0),0)</f>
        <v>3</v>
      </c>
      <c r="E24" t="s">
        <v>517</v>
      </c>
      <c r="F24" t="s">
        <v>108</v>
      </c>
      <c r="G24">
        <v>272732396</v>
      </c>
      <c r="H24" s="79">
        <v>36804</v>
      </c>
      <c r="I24" s="79" t="s">
        <v>108</v>
      </c>
      <c r="J24" t="s">
        <v>108</v>
      </c>
    </row>
    <row r="25" spans="4:10" x14ac:dyDescent="0.3">
      <c r="D25">
        <f>IFERROR(VLOOKUP(E25,NhanSu!F:K,6,0),0)</f>
        <v>4</v>
      </c>
      <c r="E25" t="s">
        <v>514</v>
      </c>
      <c r="F25" t="s">
        <v>108</v>
      </c>
      <c r="G25">
        <v>271315765</v>
      </c>
      <c r="H25" s="79">
        <v>29205</v>
      </c>
      <c r="I25" s="79" t="s">
        <v>108</v>
      </c>
      <c r="J25" t="s">
        <v>108</v>
      </c>
    </row>
    <row r="26" spans="4:10" x14ac:dyDescent="0.3">
      <c r="D26">
        <f>IFERROR(VLOOKUP(E26,NhanSu!F:K,6,0),0)</f>
        <v>5</v>
      </c>
      <c r="E26" t="s">
        <v>507</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310</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604</v>
      </c>
      <c r="J29" t="s">
        <v>604</v>
      </c>
    </row>
    <row r="30" spans="4:10" x14ac:dyDescent="0.3">
      <c r="D30">
        <f>IFERROR(VLOOKUP(E30,NhanSu!F:K,6,0),0)</f>
        <v>18</v>
      </c>
      <c r="E30" t="s">
        <v>110</v>
      </c>
      <c r="F30" t="s">
        <v>108</v>
      </c>
      <c r="G30">
        <v>271577813</v>
      </c>
      <c r="H30" s="79">
        <v>30730</v>
      </c>
      <c r="I30" s="79" t="s">
        <v>604</v>
      </c>
      <c r="J30" t="s">
        <v>604</v>
      </c>
    </row>
    <row r="31" spans="4:10" x14ac:dyDescent="0.3">
      <c r="D31">
        <f>IFERROR(VLOOKUP(E31,NhanSu!F:K,6,0),0)</f>
        <v>16</v>
      </c>
      <c r="E31" t="s">
        <v>107</v>
      </c>
      <c r="F31" t="s">
        <v>108</v>
      </c>
      <c r="G31">
        <v>271480301</v>
      </c>
      <c r="H31" s="79">
        <v>30193</v>
      </c>
      <c r="I31" s="79" t="s">
        <v>604</v>
      </c>
      <c r="J31" t="s">
        <v>604</v>
      </c>
    </row>
    <row r="32" spans="4:10" x14ac:dyDescent="0.3">
      <c r="D32">
        <f>IFERROR(VLOOKUP(E32,NhanSu!F:K,6,0),0)</f>
        <v>1</v>
      </c>
      <c r="E32" t="s">
        <v>527</v>
      </c>
      <c r="F32" t="s">
        <v>108</v>
      </c>
      <c r="G32">
        <v>272960603</v>
      </c>
      <c r="H32" s="79">
        <v>37008</v>
      </c>
      <c r="I32" t="s">
        <v>108</v>
      </c>
    </row>
    <row r="33" spans="4:9" x14ac:dyDescent="0.3">
      <c r="D33">
        <f>IFERROR(VLOOKUP(E33,NhanSu!F:K,6,0),0)</f>
        <v>2</v>
      </c>
      <c r="E33" t="s">
        <v>526</v>
      </c>
      <c r="F33" t="s">
        <v>108</v>
      </c>
      <c r="G33">
        <v>271688082</v>
      </c>
      <c r="H33" s="79">
        <v>31416</v>
      </c>
      <c r="I33" t="s">
        <v>108</v>
      </c>
    </row>
    <row r="34" spans="4:9" x14ac:dyDescent="0.3">
      <c r="D34">
        <f>IFERROR(VLOOKUP(E34,NhanSu!F:K,6,0),0)</f>
        <v>3</v>
      </c>
      <c r="E34" t="s">
        <v>521</v>
      </c>
      <c r="F34" t="s">
        <v>108</v>
      </c>
      <c r="G34">
        <v>272397442</v>
      </c>
      <c r="H34" s="79">
        <v>34041</v>
      </c>
      <c r="I34" t="s">
        <v>108</v>
      </c>
    </row>
    <row r="35" spans="4:9" x14ac:dyDescent="0.3">
      <c r="D35">
        <f>IFERROR(VLOOKUP(E35,NhanSu!F:K,6,0),0)</f>
        <v>4</v>
      </c>
      <c r="E35" t="s">
        <v>529</v>
      </c>
      <c r="F35" t="s">
        <v>108</v>
      </c>
      <c r="G35">
        <v>272653927</v>
      </c>
      <c r="H35" s="79">
        <v>35555</v>
      </c>
      <c r="I35" t="s">
        <v>108</v>
      </c>
    </row>
    <row r="36" spans="4:9" x14ac:dyDescent="0.3">
      <c r="D36">
        <f>IFERROR(VLOOKUP(E36,NhanSu!F:K,6,0),0)</f>
        <v>2</v>
      </c>
      <c r="E36" t="s">
        <v>512</v>
      </c>
      <c r="F36" t="s">
        <v>108</v>
      </c>
      <c r="G36">
        <v>272352958</v>
      </c>
      <c r="H36" s="79">
        <v>34281</v>
      </c>
      <c r="I36" t="s">
        <v>108</v>
      </c>
    </row>
    <row r="37" spans="4:9" x14ac:dyDescent="0.3">
      <c r="D37">
        <f>IFERROR(VLOOKUP(E37,NhanSu!F:K,6,0),0)</f>
        <v>15</v>
      </c>
      <c r="E37" t="s">
        <v>311</v>
      </c>
      <c r="F37" t="s">
        <v>108</v>
      </c>
      <c r="G37">
        <v>271294536</v>
      </c>
      <c r="H37" s="79">
        <v>29587</v>
      </c>
      <c r="I37" t="s">
        <v>108</v>
      </c>
    </row>
    <row r="38" spans="4:9" x14ac:dyDescent="0.3">
      <c r="D38">
        <f>IFERROR(VLOOKUP(E38,NhanSu!F:K,6,0),0)</f>
        <v>13</v>
      </c>
      <c r="E38" t="s">
        <v>490</v>
      </c>
      <c r="F38" t="s">
        <v>605</v>
      </c>
      <c r="G38">
        <v>271229202</v>
      </c>
      <c r="H38" s="79">
        <v>28052</v>
      </c>
      <c r="I38" t="s">
        <v>606</v>
      </c>
    </row>
    <row r="39" spans="4:9" x14ac:dyDescent="0.3">
      <c r="D39">
        <f>IFERROR(VLOOKUP(E39,NhanSu!F:K,6,0),0)</f>
        <v>14</v>
      </c>
      <c r="E39" t="s">
        <v>491</v>
      </c>
      <c r="F39" t="s">
        <v>605</v>
      </c>
      <c r="G39">
        <v>272526412</v>
      </c>
      <c r="H39" t="s">
        <v>607</v>
      </c>
      <c r="I39" t="s">
        <v>606</v>
      </c>
    </row>
    <row r="40" spans="4:9" x14ac:dyDescent="0.3">
      <c r="D40">
        <f>IFERROR(VLOOKUP(E40,NhanSu!F:K,6,0),0)</f>
        <v>18</v>
      </c>
      <c r="E40" t="s">
        <v>498</v>
      </c>
      <c r="F40" t="s">
        <v>605</v>
      </c>
      <c r="G40">
        <v>271601608</v>
      </c>
      <c r="H40" s="79">
        <v>30303</v>
      </c>
      <c r="I40" t="s">
        <v>606</v>
      </c>
    </row>
    <row r="41" spans="4:9" x14ac:dyDescent="0.3">
      <c r="D41">
        <f>IFERROR(VLOOKUP(E41,NhanSu!F:K,6,0),0)</f>
        <v>3</v>
      </c>
      <c r="E41" t="s">
        <v>128</v>
      </c>
      <c r="F41" t="s">
        <v>605</v>
      </c>
      <c r="G41">
        <v>271298968</v>
      </c>
      <c r="H41" s="79">
        <v>28217</v>
      </c>
      <c r="I41" t="s">
        <v>606</v>
      </c>
    </row>
    <row r="42" spans="4:9" x14ac:dyDescent="0.3">
      <c r="D42">
        <f>IFERROR(VLOOKUP(E42,NhanSu!F:K,6,0),0)</f>
        <v>1</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2020-06-11T07:44:50Z</dcterms:modified>
</cp:coreProperties>
</file>