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ucTran\GoogleDrive\DienLuc\LuuTruTongHop\ThanhToan\NuocKhoang\"/>
    </mc:Choice>
  </mc:AlternateContent>
  <xr:revisionPtr revIDLastSave="0" documentId="13_ncr:1_{5674D2FD-B2E7-45DB-B9D9-BFF4E5CBF583}" xr6:coauthVersionLast="47" xr6:coauthVersionMax="47" xr10:uidLastSave="{00000000-0000-0000-0000-000000000000}"/>
  <bookViews>
    <workbookView xWindow="-108" yWindow="-108" windowWidth="23256" windowHeight="12720" tabRatio="855" xr2:uid="{00000000-000D-0000-FFFF-FFFF00000000}"/>
  </bookViews>
  <sheets>
    <sheet name="_Merge" sheetId="24" r:id="rId1"/>
    <sheet name="table" sheetId="48" r:id="rId2"/>
    <sheet name="table1" sheetId="49" r:id="rId3"/>
    <sheet name="Template" sheetId="47" r:id="rId4"/>
    <sheet name="Data" sheetId="50" r:id="rId5"/>
  </sheets>
  <externalReferences>
    <externalReference r:id="rId6"/>
    <externalReference r:id="rId7"/>
  </externalReferences>
  <definedNames>
    <definedName name="_xlnm._FilterDatabase" localSheetId="1" hidden="1">table!$A$1:$F$5</definedName>
    <definedName name="baogia">[2]info!$I$3</definedName>
    <definedName name="cuahang">[2]info!$E$3</definedName>
    <definedName name="data" localSheetId="4">[2]HoaDon!$A:$AC</definedName>
    <definedName name="data">[1]Data!$A:$G</definedName>
    <definedName name="DonGia">#REF!</definedName>
    <definedName name="hoadon1">[2]info!$F$3</definedName>
    <definedName name="MG">_Merge!$1:$9</definedName>
    <definedName name="MuaThang">[2]info!$K$3</definedName>
    <definedName name="ngayhoadon">[2]info!$D$3</definedName>
    <definedName name="NhanSu">#REF!</definedName>
    <definedName name="tab">REPT(" ",10)</definedName>
    <definedName name="tieude">[2]info!$J$3</definedName>
    <definedName name="TTrxinmua">[2]info!$H$3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4" l="1"/>
  <c r="F2" i="48"/>
  <c r="D2" i="48"/>
  <c r="E2" i="48"/>
  <c r="C2" i="48"/>
  <c r="G2" i="48"/>
  <c r="H2" i="48"/>
  <c r="B2" i="48"/>
  <c r="A84" i="50"/>
  <c r="A83" i="50"/>
  <c r="A82" i="50"/>
  <c r="A81" i="50"/>
  <c r="A80" i="50"/>
  <c r="A79" i="50"/>
  <c r="A78" i="50"/>
  <c r="A77" i="50"/>
  <c r="A76" i="50"/>
  <c r="A75" i="50"/>
  <c r="A74" i="50"/>
  <c r="A73" i="50"/>
  <c r="A72" i="50"/>
  <c r="A71" i="50"/>
  <c r="A70" i="50"/>
  <c r="A69" i="50"/>
  <c r="A68" i="50"/>
  <c r="A67" i="50"/>
  <c r="A66" i="50"/>
  <c r="A65" i="50"/>
  <c r="A64" i="50"/>
  <c r="A63" i="50"/>
  <c r="A62" i="50"/>
  <c r="A61" i="50"/>
  <c r="A60" i="50"/>
  <c r="A59" i="50"/>
  <c r="A58" i="50"/>
  <c r="A57" i="50"/>
  <c r="A56" i="50"/>
  <c r="A55" i="50"/>
  <c r="A54" i="50"/>
  <c r="A53" i="50"/>
  <c r="A52" i="50"/>
  <c r="A51" i="50"/>
  <c r="A50" i="50"/>
  <c r="A49" i="50"/>
  <c r="A48" i="50"/>
  <c r="A47" i="50"/>
  <c r="A46" i="50"/>
  <c r="A45" i="50"/>
  <c r="A44" i="50"/>
  <c r="A43" i="50"/>
  <c r="A42" i="50"/>
  <c r="H41" i="50"/>
  <c r="G41" i="50"/>
  <c r="G38" i="50" s="1"/>
  <c r="G35" i="50" s="1"/>
  <c r="G32" i="50" s="1"/>
  <c r="G29" i="50" s="1"/>
  <c r="G26" i="50" s="1"/>
  <c r="G23" i="50" s="1"/>
  <c r="G20" i="50" s="1"/>
  <c r="G17" i="50" s="1"/>
  <c r="G14" i="50" s="1"/>
  <c r="A41" i="50"/>
  <c r="H40" i="50"/>
  <c r="H34" i="50" s="1"/>
  <c r="H28" i="50" s="1"/>
  <c r="H22" i="50" s="1"/>
  <c r="H16" i="50" s="1"/>
  <c r="G40" i="50"/>
  <c r="G37" i="50" s="1"/>
  <c r="G34" i="50" s="1"/>
  <c r="G31" i="50" s="1"/>
  <c r="G28" i="50" s="1"/>
  <c r="G25" i="50" s="1"/>
  <c r="G22" i="50" s="1"/>
  <c r="G19" i="50" s="1"/>
  <c r="G16" i="50" s="1"/>
  <c r="G13" i="50" s="1"/>
  <c r="A40" i="50"/>
  <c r="H39" i="50"/>
  <c r="H33" i="50" s="1"/>
  <c r="H27" i="50" s="1"/>
  <c r="H21" i="50" s="1"/>
  <c r="H15" i="50" s="1"/>
  <c r="G39" i="50"/>
  <c r="G36" i="50" s="1"/>
  <c r="G33" i="50" s="1"/>
  <c r="G30" i="50" s="1"/>
  <c r="G27" i="50" s="1"/>
  <c r="G24" i="50" s="1"/>
  <c r="G21" i="50" s="1"/>
  <c r="G18" i="50" s="1"/>
  <c r="G15" i="50" s="1"/>
  <c r="G12" i="50" s="1"/>
  <c r="A39" i="50"/>
  <c r="H38" i="50"/>
  <c r="A38" i="50"/>
  <c r="H37" i="50"/>
  <c r="H31" i="50" s="1"/>
  <c r="H25" i="50" s="1"/>
  <c r="H19" i="50" s="1"/>
  <c r="H13" i="50" s="1"/>
  <c r="A37" i="50"/>
  <c r="H36" i="50"/>
  <c r="H30" i="50" s="1"/>
  <c r="H24" i="50" s="1"/>
  <c r="H18" i="50" s="1"/>
  <c r="H12" i="50" s="1"/>
  <c r="A36" i="50"/>
  <c r="H35" i="50"/>
  <c r="A35" i="50"/>
  <c r="A34" i="50"/>
  <c r="A33" i="50"/>
  <c r="H32" i="50"/>
  <c r="H26" i="50" s="1"/>
  <c r="H20" i="50" s="1"/>
  <c r="H14" i="50" s="1"/>
  <c r="A32" i="50"/>
  <c r="A31" i="50"/>
  <c r="A30" i="50"/>
  <c r="H29" i="50"/>
  <c r="H23" i="50" s="1"/>
  <c r="H17" i="50" s="1"/>
  <c r="A29" i="50"/>
  <c r="A28" i="50"/>
  <c r="A27" i="50"/>
  <c r="A26" i="50"/>
  <c r="A25" i="50"/>
  <c r="A24" i="50"/>
  <c r="A23" i="50"/>
  <c r="A22" i="50"/>
  <c r="A21" i="50"/>
  <c r="A20" i="50"/>
  <c r="A19" i="50"/>
  <c r="A18" i="50"/>
  <c r="A17" i="50"/>
  <c r="A16" i="50"/>
  <c r="A15" i="50"/>
  <c r="A14" i="50"/>
  <c r="A13" i="50"/>
  <c r="A12" i="50"/>
  <c r="A11" i="50"/>
  <c r="A10" i="50"/>
  <c r="A9" i="50"/>
  <c r="A8" i="50"/>
  <c r="A7" i="50"/>
  <c r="A6" i="50"/>
  <c r="H5" i="50"/>
  <c r="G5" i="50"/>
  <c r="A5" i="50"/>
  <c r="H4" i="50"/>
  <c r="G4" i="50"/>
  <c r="A4" i="50"/>
  <c r="H3" i="50"/>
  <c r="G3" i="50"/>
  <c r="A3" i="50"/>
  <c r="M1" i="50"/>
  <c r="L1" i="50"/>
  <c r="K1" i="50"/>
  <c r="J1" i="50"/>
  <c r="I1" i="50"/>
  <c r="H1" i="50"/>
  <c r="G1" i="50"/>
  <c r="F1" i="50"/>
  <c r="E1" i="50"/>
  <c r="D1" i="50"/>
  <c r="C1" i="50"/>
  <c r="B1" i="50"/>
  <c r="A1" i="50"/>
  <c r="C1" i="47" l="1" a="1"/>
  <c r="C1" i="47" s="1"/>
  <c r="A1" i="47" l="1"/>
  <c r="A76" i="47"/>
  <c r="A12" i="47"/>
  <c r="A35" i="47"/>
  <c r="A53" i="47"/>
  <c r="A65" i="47"/>
  <c r="A74" i="47"/>
  <c r="A40" i="47"/>
  <c r="A79" i="47"/>
  <c r="A15" i="47"/>
  <c r="A46" i="47"/>
  <c r="A60" i="47"/>
  <c r="A83" i="47"/>
  <c r="A19" i="47"/>
  <c r="A37" i="47"/>
  <c r="A49" i="47"/>
  <c r="A26" i="47"/>
  <c r="A24" i="47"/>
  <c r="A63" i="47"/>
  <c r="A58" i="47"/>
  <c r="A30" i="47"/>
  <c r="A68" i="47"/>
  <c r="A4" i="47"/>
  <c r="A27" i="47"/>
  <c r="A45" i="47"/>
  <c r="A57" i="47"/>
  <c r="A50" i="47"/>
  <c r="A32" i="47"/>
  <c r="A71" i="47"/>
  <c r="A7" i="47"/>
  <c r="A38" i="47"/>
  <c r="A21" i="47"/>
  <c r="A52" i="47"/>
  <c r="A75" i="47"/>
  <c r="A11" i="47"/>
  <c r="A29" i="47"/>
  <c r="A41" i="47"/>
  <c r="A80" i="47"/>
  <c r="A16" i="47"/>
  <c r="A55" i="47"/>
  <c r="A34" i="47"/>
  <c r="A22" i="47"/>
  <c r="A2" i="47"/>
  <c r="A13" i="47"/>
  <c r="A44" i="47"/>
  <c r="A67" i="47"/>
  <c r="A3" i="47"/>
  <c r="A82" i="47"/>
  <c r="A33" i="47"/>
  <c r="A72" i="47"/>
  <c r="A8" i="47"/>
  <c r="A47" i="47"/>
  <c r="A78" i="47"/>
  <c r="A14" i="47"/>
  <c r="A5" i="47"/>
  <c r="A28" i="47"/>
  <c r="A51" i="47"/>
  <c r="A69" i="47"/>
  <c r="A81" i="47"/>
  <c r="A17" i="47"/>
  <c r="A56" i="47"/>
  <c r="A42" i="47"/>
  <c r="A31" i="47"/>
  <c r="A62" i="47"/>
  <c r="A36" i="47"/>
  <c r="A59" i="47"/>
  <c r="A77" i="47"/>
  <c r="A10" i="47"/>
  <c r="A25" i="47"/>
  <c r="A64" i="47"/>
  <c r="A66" i="47"/>
  <c r="A39" i="47"/>
  <c r="A70" i="47"/>
  <c r="A6" i="47"/>
  <c r="A84" i="47"/>
  <c r="A20" i="47"/>
  <c r="A43" i="47"/>
  <c r="A61" i="47"/>
  <c r="A73" i="47"/>
  <c r="A9" i="47"/>
  <c r="A48" i="47"/>
  <c r="A18" i="47"/>
  <c r="A23" i="47"/>
  <c r="A54" i="4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Thuc Tran</author>
  </authors>
  <commentList>
    <comment ref="C34" authorId="0" shapeId="0" xr:uid="{E3E95133-6D54-49E2-ABBF-2E691C42555D}">
      <text>
        <r>
          <rPr>
            <b/>
            <sz val="9"/>
            <color indexed="81"/>
            <rFont val="Tahoma"/>
            <family val="2"/>
          </rPr>
          <t>Thuc Tran:</t>
        </r>
        <r>
          <rPr>
            <sz val="9"/>
            <color indexed="81"/>
            <rFont val="Tahoma"/>
            <family val="2"/>
          </rPr>
          <t xml:space="preserve">
Gói mua sắm xét 03 ngày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A2BE05-846B-47F8-98B8-1EA55731E25E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<sst xmlns="http://schemas.openxmlformats.org/spreadsheetml/2006/main" count="291" uniqueCount="74">
  <si>
    <t>Hộp</t>
  </si>
  <si>
    <t>Mực in LASEZ 80A</t>
  </si>
  <si>
    <t>Mực in LASEZ 26A</t>
  </si>
  <si>
    <t xml:space="preserve">Giấy photo A4 </t>
  </si>
  <si>
    <t>Ram</t>
  </si>
  <si>
    <t xml:space="preserve">Giấy photo A3 </t>
  </si>
  <si>
    <t xml:space="preserve">Mực sạc máy in A4 </t>
  </si>
  <si>
    <t>X</t>
  </si>
  <si>
    <t>x</t>
  </si>
  <si>
    <t>Mực in PGI-35 đen</t>
  </si>
  <si>
    <t xml:space="preserve">Ribbon LQ-310 </t>
  </si>
  <si>
    <t xml:space="preserve"> | lower</t>
  </si>
  <si>
    <t xml:space="preserve"> | upper</t>
  </si>
  <si>
    <t xml:space="preserve"> | title</t>
  </si>
  <si>
    <t xml:space="preserve"> | number</t>
  </si>
  <si>
    <t xml:space="preserve"> | vnd</t>
  </si>
  <si>
    <t xml:space="preserve"> | dd</t>
  </si>
  <si>
    <t xml:space="preserve"> | mm</t>
  </si>
  <si>
    <t xml:space="preserve"> | yyyy</t>
  </si>
  <si>
    <t>So</t>
  </si>
  <si>
    <t>HangMuc</t>
  </si>
  <si>
    <t>Dvt</t>
  </si>
  <si>
    <t>SoLuong</t>
  </si>
  <si>
    <t>GhiChu</t>
  </si>
  <si>
    <t>x1</t>
  </si>
  <si>
    <t>x2</t>
  </si>
  <si>
    <t>x3</t>
  </si>
  <si>
    <t>x4</t>
  </si>
  <si>
    <t>x5</t>
  </si>
  <si>
    <t>x6</t>
  </si>
  <si>
    <t>SoVB</t>
  </si>
  <si>
    <t>NgayVB</t>
  </si>
  <si>
    <t>TieuDe</t>
  </si>
  <si>
    <t>NgayHD</t>
  </si>
  <si>
    <t>SoHD</t>
  </si>
  <si>
    <t>SoTien</t>
  </si>
  <si>
    <t>ID</t>
  </si>
  <si>
    <t>Năm</t>
  </si>
  <si>
    <t>Tháng</t>
  </si>
  <si>
    <t>Tên hàng</t>
  </si>
  <si>
    <t>Đơn vị</t>
  </si>
  <si>
    <t>Số lượng</t>
  </si>
  <si>
    <t>Cửa Hàng Tạp Hóa Kim Hồng</t>
  </si>
  <si>
    <t>Cửa Hàng Tạp Hóa Kiều Oanh</t>
  </si>
  <si>
    <t>Công ty TNHH Lâm Trúc Ân</t>
  </si>
  <si>
    <t>Nhà phân phối Thái Trâm</t>
  </si>
  <si>
    <t>Cơ sở nước đá tinh khiết Tiến</t>
  </si>
  <si>
    <t>Nhà phân phối Thu Hương</t>
  </si>
  <si>
    <t>Cửa Hàng Máy văn phòng đồ dùng gia đình - Văn phòng phẩm Hồng Hải</t>
  </si>
  <si>
    <t>Nước uống đóng chai 330 ml</t>
  </si>
  <si>
    <t>Bình</t>
  </si>
  <si>
    <t>Nước uống đóng chai 500 ml</t>
  </si>
  <si>
    <t>Nước uống đóng bình 20 lít</t>
  </si>
  <si>
    <t>Thùng</t>
  </si>
  <si>
    <t>Nước tinh khiết Vĩnh Hảo 350ml</t>
  </si>
  <si>
    <t>Nước tinh khiết Vĩnh Hảo 500ml</t>
  </si>
  <si>
    <t>Nước tinh khiết Vĩnh Hảo bình 20 lít</t>
  </si>
  <si>
    <t>Nước khoáng Lavie 350ml</t>
  </si>
  <si>
    <t>Nước uống đóng bình 19 lít</t>
  </si>
  <si>
    <t>24 chai/Thùng</t>
  </si>
  <si>
    <t>Bình có vòi</t>
  </si>
  <si>
    <t>0054328</t>
  </si>
  <si>
    <t>TT</t>
  </si>
  <si>
    <t>DVT</t>
  </si>
  <si>
    <t>SL</t>
  </si>
  <si>
    <t>Thang</t>
  </si>
  <si>
    <t>Nam</t>
  </si>
  <si>
    <t>NoiHD</t>
  </si>
  <si>
    <t>SoVBTT</t>
  </si>
  <si>
    <t>NgayVBTT</t>
  </si>
  <si>
    <t>| dmy</t>
  </si>
  <si>
    <t xml:space="preserve"> | dmy</t>
  </si>
  <si>
    <t>\{(*)\}</t>
  </si>
  <si>
    <t>nước uống tháng 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</si>
</sst>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0"/>
    <numFmt numFmtId="165" formatCode="_(* #,##0.00_);_(* \(#,##0.00\);_(* &quot;-&quot;??_);_(@_)"/>
    <numFmt numFmtId="166" formatCode="_(* #,##0_);_(* \(#,##0\);_(* &quot;-&quot;??_);_(@_)"/>
    <numFmt numFmtId="172" formatCode="_-* #,##0_-;\-* #,##0_-;_-* &quot;-&quot;??_-;_-@_-"/>
  </numFmts>
  <fonts count="31">
    <font>
      <sz val="11"/>
      <color rgb="FF000000"/>
      <name val="Calibri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VnBookman"/>
    </font>
    <font>
      <b/>
      <sz val="9"/>
      <name val="VnBookman"/>
    </font>
    <font>
      <sz val="13"/>
      <name val="Times New Roman"/>
      <family val="1"/>
    </font>
    <font>
      <sz val="13"/>
      <color theme="1"/>
      <name val="Times New Roman"/>
      <family val="2"/>
      <charset val="163"/>
    </font>
    <font>
      <sz val="13"/>
      <color theme="1"/>
      <name val="Times New Roman"/>
      <family val="2"/>
    </font>
    <font>
      <sz val="10"/>
      <color indexed="8"/>
      <name val="Arial"/>
      <family val="2"/>
    </font>
    <font>
      <sz val="11"/>
      <color rgb="FFFF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rgb="FFFF0000"/>
      <name val="Calibri"/>
      <family val="2"/>
      <charset val="163"/>
      <scheme val="minor"/>
    </font>
    <font>
      <sz val="13"/>
      <color rgb="FF0000CC"/>
      <name val="Times New Roman"/>
      <family val="1"/>
    </font>
    <font>
      <sz val="8"/>
      <name val="Calibri"/>
    </font>
    <font>
      <sz val="11"/>
      <color rgb="FF000000"/>
      <name val="Calibri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b/>
      <sz val="14"/>
      <color theme="1"/>
      <name val="Calibri"/>
      <family val="2"/>
      <scheme val="minor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7">
    <xf numFmtId="0" fontId="0" fillId="0" borderId="0"/>
    <xf numFmtId="43" fontId="6" fillId="0" borderId="0" applyFont="0" applyFill="0" applyBorder="0" applyAlignment="0" applyProtection="0"/>
    <xf numFmtId="0" fontId="7" fillId="2" borderId="2" applyNumberFormat="0" applyBorder="0"/>
    <xf numFmtId="164" fontId="8" fillId="1" borderId="3" applyNumberFormat="0" applyBorder="0" applyAlignment="0">
      <alignment horizontal="centerContinuous"/>
    </xf>
    <xf numFmtId="0" fontId="9" fillId="0" borderId="0"/>
    <xf numFmtId="0" fontId="10" fillId="0" borderId="0"/>
    <xf numFmtId="0" fontId="5" fillId="0" borderId="0"/>
    <xf numFmtId="0" fontId="6" fillId="0" borderId="0"/>
    <xf numFmtId="0" fontId="6" fillId="0" borderId="0">
      <alignment vertical="top"/>
    </xf>
    <xf numFmtId="0" fontId="11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0" fillId="0" borderId="0"/>
    <xf numFmtId="0" fontId="5" fillId="0" borderId="0"/>
    <xf numFmtId="9" fontId="6" fillId="0" borderId="0" quotePrefix="1" applyFont="0" applyFill="0" applyBorder="0" applyAlignment="0">
      <protection locked="0"/>
    </xf>
    <xf numFmtId="0" fontId="12" fillId="0" borderId="0">
      <alignment vertical="top"/>
    </xf>
    <xf numFmtId="0" fontId="9" fillId="0" borderId="1">
      <alignment horizontal="center" vertical="center"/>
    </xf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16" fillId="0" borderId="0"/>
    <xf numFmtId="0" fontId="4" fillId="0" borderId="0"/>
    <xf numFmtId="43" fontId="20" fillId="0" borderId="0" applyFont="0" applyFill="0" applyBorder="0" applyAlignment="0" applyProtection="0"/>
    <xf numFmtId="165" fontId="5" fillId="0" borderId="0" applyFont="0" applyFill="0" applyBorder="0" applyAlignment="0" applyProtection="0"/>
  </cellStyleXfs>
  <cellXfs count="49">
    <xf numFmtId="0" fontId="0" fillId="0" borderId="0" xfId="0"/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4" fillId="0" borderId="0" xfId="24"/>
    <xf numFmtId="0" fontId="13" fillId="0" borderId="0" xfId="24" applyFont="1" applyAlignment="1">
      <alignment vertical="center" wrapText="1"/>
    </xf>
    <xf numFmtId="0" fontId="4" fillId="0" borderId="0" xfId="24" applyAlignment="1"/>
    <xf numFmtId="0" fontId="17" fillId="0" borderId="0" xfId="24" applyFont="1" applyAlignment="1"/>
    <xf numFmtId="0" fontId="4" fillId="0" borderId="0" xfId="24" applyAlignment="1">
      <alignment horizontal="left"/>
    </xf>
    <xf numFmtId="14" fontId="4" fillId="0" borderId="0" xfId="24" applyNumberFormat="1"/>
    <xf numFmtId="0" fontId="3" fillId="0" borderId="0" xfId="24" applyFont="1"/>
    <xf numFmtId="0" fontId="18" fillId="0" borderId="0" xfId="24" applyFont="1"/>
    <xf numFmtId="0" fontId="4" fillId="0" borderId="0" xfId="24" applyAlignment="1">
      <alignment horizontal="center"/>
    </xf>
    <xf numFmtId="1" fontId="4" fillId="0" borderId="0" xfId="24" applyNumberFormat="1"/>
    <xf numFmtId="0" fontId="2" fillId="0" borderId="0" xfId="24" applyFont="1"/>
    <xf numFmtId="0" fontId="13" fillId="3" borderId="0" xfId="0" applyFont="1" applyFill="1" applyAlignment="1">
      <alignment horizontal="center" vertical="center" wrapText="1"/>
    </xf>
    <xf numFmtId="0" fontId="0" fillId="3" borderId="0" xfId="0" applyFill="1"/>
    <xf numFmtId="14" fontId="0" fillId="0" borderId="0" xfId="0" applyNumberFormat="1"/>
    <xf numFmtId="0" fontId="21" fillId="0" borderId="0" xfId="6" applyFont="1" applyAlignment="1">
      <alignment horizontal="center" vertical="center"/>
    </xf>
    <xf numFmtId="166" fontId="21" fillId="0" borderId="0" xfId="26" applyNumberFormat="1" applyFont="1" applyBorder="1" applyAlignment="1">
      <alignment horizontal="center" vertical="center"/>
    </xf>
    <xf numFmtId="0" fontId="5" fillId="0" borderId="0" xfId="6" applyAlignment="1">
      <alignment horizontal="center"/>
    </xf>
    <xf numFmtId="0" fontId="22" fillId="0" borderId="0" xfId="6" applyFont="1" applyAlignment="1">
      <alignment horizontal="center" vertical="center" wrapText="1"/>
    </xf>
    <xf numFmtId="166" fontId="23" fillId="0" borderId="0" xfId="26" applyNumberFormat="1" applyFont="1" applyBorder="1" applyAlignment="1">
      <alignment horizontal="center" vertical="center" wrapText="1"/>
    </xf>
    <xf numFmtId="166" fontId="22" fillId="0" borderId="0" xfId="26" applyNumberFormat="1" applyFont="1" applyFill="1" applyBorder="1" applyAlignment="1">
      <alignment horizontal="center" vertical="center" wrapText="1"/>
    </xf>
    <xf numFmtId="166" fontId="24" fillId="0" borderId="0" xfId="26" applyNumberFormat="1" applyFont="1" applyAlignment="1">
      <alignment horizontal="center" vertical="center" wrapText="1"/>
    </xf>
    <xf numFmtId="166" fontId="21" fillId="0" borderId="0" xfId="26" applyNumberFormat="1" applyFont="1" applyBorder="1" applyAlignment="1">
      <alignment horizontal="center" vertical="center" wrapText="1" shrinkToFit="1"/>
    </xf>
    <xf numFmtId="0" fontId="24" fillId="0" borderId="0" xfId="6" applyFont="1" applyAlignment="1">
      <alignment horizontal="center" wrapText="1"/>
    </xf>
    <xf numFmtId="0" fontId="5" fillId="0" borderId="0" xfId="6" applyAlignment="1">
      <alignment vertical="center"/>
    </xf>
    <xf numFmtId="0" fontId="5" fillId="0" borderId="0" xfId="6" applyAlignment="1">
      <alignment horizontal="center" vertical="center"/>
    </xf>
    <xf numFmtId="0" fontId="25" fillId="0" borderId="1" xfId="6" applyFont="1" applyBorder="1" applyAlignment="1">
      <alignment vertical="center" wrapText="1"/>
    </xf>
    <xf numFmtId="0" fontId="26" fillId="0" borderId="0" xfId="6" applyFont="1" applyAlignment="1">
      <alignment horizontal="center" vertical="center"/>
    </xf>
    <xf numFmtId="164" fontId="26" fillId="0" borderId="0" xfId="6" applyNumberFormat="1" applyFont="1" applyAlignment="1">
      <alignment horizontal="center" vertical="center"/>
    </xf>
    <xf numFmtId="166" fontId="27" fillId="0" borderId="0" xfId="26" applyNumberFormat="1" applyFont="1" applyAlignment="1">
      <alignment horizontal="center" vertical="center"/>
    </xf>
    <xf numFmtId="0" fontId="5" fillId="0" borderId="0" xfId="6"/>
    <xf numFmtId="14" fontId="28" fillId="0" borderId="0" xfId="0" applyNumberFormat="1" applyFont="1"/>
    <xf numFmtId="0" fontId="28" fillId="0" borderId="0" xfId="0" quotePrefix="1" applyFont="1"/>
    <xf numFmtId="14" fontId="13" fillId="0" borderId="0" xfId="0" applyNumberFormat="1" applyFont="1" applyAlignment="1">
      <alignment horizontal="center" vertical="center" wrapText="1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172" fontId="0" fillId="0" borderId="0" xfId="25" applyNumberFormat="1" applyFont="1"/>
    <xf numFmtId="0" fontId="28" fillId="0" borderId="0" xfId="0" applyFont="1"/>
    <xf numFmtId="0" fontId="2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3" borderId="0" xfId="0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24" applyFont="1"/>
    <xf numFmtId="14" fontId="0" fillId="0" borderId="0" xfId="0" applyNumberFormat="1" applyAlignment="1">
      <alignment horizontal="center"/>
    </xf>
  </cellXfs>
  <cellStyles count="27">
    <cellStyle name="Comma" xfId="25" builtinId="3"/>
    <cellStyle name="Comma 2" xfId="1" xr:uid="{00000000-0005-0000-0000-000001000000}"/>
    <cellStyle name="Comma 2 2" xfId="20" xr:uid="{00000000-0005-0000-0000-000002000000}"/>
    <cellStyle name="Comma 3" xfId="19" xr:uid="{00000000-0005-0000-0000-000003000000}"/>
    <cellStyle name="Comma 4" xfId="21" xr:uid="{00000000-0005-0000-0000-000004000000}"/>
    <cellStyle name="Comma 5" xfId="26" xr:uid="{79B5994B-0122-4236-A71E-27C3DDA81ED1}"/>
    <cellStyle name="DUNG" xfId="2" xr:uid="{00000000-0005-0000-0000-000005000000}"/>
    <cellStyle name="LIEM" xfId="3" xr:uid="{00000000-0005-0000-0000-000006000000}"/>
    <cellStyle name="Normal" xfId="0" builtinId="0"/>
    <cellStyle name="Normal 10" xfId="24" xr:uid="{ED5ADA96-BB93-45DD-910A-58E7F855DCAA}"/>
    <cellStyle name="Normal 2" xfId="4" xr:uid="{00000000-0005-0000-0000-000008000000}"/>
    <cellStyle name="Normal 2 2" xfId="5" xr:uid="{00000000-0005-0000-0000-000009000000}"/>
    <cellStyle name="Normal 2 3" xfId="6" xr:uid="{00000000-0005-0000-0000-00000A000000}"/>
    <cellStyle name="Normal 3" xfId="7" xr:uid="{00000000-0005-0000-0000-00000B000000}"/>
    <cellStyle name="Normal 3 2" xfId="22" xr:uid="{00000000-0005-0000-0000-00000C000000}"/>
    <cellStyle name="Normal 4" xfId="8" xr:uid="{00000000-0005-0000-0000-00000D000000}"/>
    <cellStyle name="Normal 4 2" xfId="9" xr:uid="{00000000-0005-0000-0000-00000E000000}"/>
    <cellStyle name="Normal 4 3" xfId="10" xr:uid="{00000000-0005-0000-0000-00000F000000}"/>
    <cellStyle name="Normal 5" xfId="11" xr:uid="{00000000-0005-0000-0000-000010000000}"/>
    <cellStyle name="Normal 6" xfId="12" xr:uid="{00000000-0005-0000-0000-000011000000}"/>
    <cellStyle name="Normal 6 2" xfId="13" xr:uid="{00000000-0005-0000-0000-000012000000}"/>
    <cellStyle name="Normal 7" xfId="14" xr:uid="{00000000-0005-0000-0000-000013000000}"/>
    <cellStyle name="Normal 8" xfId="23" xr:uid="{72C988EE-16CD-4638-BF70-76FDE9417FE6}"/>
    <cellStyle name="Normal 9" xfId="15" xr:uid="{00000000-0005-0000-0000-000014000000}"/>
    <cellStyle name="Percent 2" xfId="16" xr:uid="{00000000-0005-0000-0000-000015000000}"/>
    <cellStyle name="Style 1" xfId="17" xr:uid="{00000000-0005-0000-0000-000016000000}"/>
    <cellStyle name="THUC" xfId="18" xr:uid="{00000000-0005-0000-0000-000017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hucTran/ToChucNhanSu/03-LuuTruTongHop/Z-LuuTru/PhieuLanhVatTu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hucTran/ToChucNhanSu/03-LuuTruTongHop/ThanhToanTongHop/NuocKhoang/MuaSamNuocKhoa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"/>
      <sheetName val="Data"/>
      <sheetName val="Info"/>
    </sheetNames>
    <sheetDataSet>
      <sheetData sheetId="0"/>
      <sheetData sheetId="1">
        <row r="1">
          <cell r="A1" t="str">
            <v>ID</v>
          </cell>
          <cell r="B1" t="str">
            <v>SoVB</v>
          </cell>
          <cell r="C1" t="str">
            <v>LoaiVatTu</v>
          </cell>
          <cell r="D1" t="str">
            <v>DonVi</v>
          </cell>
          <cell r="E1" t="str">
            <v>SoLuong</v>
          </cell>
          <cell r="F1" t="str">
            <v>Lí do</v>
          </cell>
          <cell r="G1" t="str">
            <v xml:space="preserve">Ngày 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</row>
        <row r="3">
          <cell r="A3" t="str">
            <v>85-1</v>
          </cell>
          <cell r="B3">
            <v>85</v>
          </cell>
          <cell r="C3" t="str">
            <v>CPU Máy tính</v>
          </cell>
          <cell r="D3" t="str">
            <v>Bộ</v>
          </cell>
          <cell r="E3">
            <v>2</v>
          </cell>
          <cell r="F3" t="str">
            <v>Phục vụ nhu cầu công tác Điện lực</v>
          </cell>
          <cell r="G3">
            <v>43697</v>
          </cell>
        </row>
        <row r="4">
          <cell r="A4" t="str">
            <v>85-2</v>
          </cell>
          <cell r="B4">
            <v>85</v>
          </cell>
          <cell r="C4" t="str">
            <v>Máy tính xách tay</v>
          </cell>
          <cell r="D4" t="str">
            <v>Cái</v>
          </cell>
          <cell r="E4">
            <v>1</v>
          </cell>
        </row>
        <row r="5">
          <cell r="A5" t="str">
            <v>85-3</v>
          </cell>
          <cell r="B5">
            <v>85</v>
          </cell>
          <cell r="C5" t="str">
            <v>Máy in A4</v>
          </cell>
          <cell r="D5" t="str">
            <v>Cái</v>
          </cell>
          <cell r="E5">
            <v>1</v>
          </cell>
        </row>
        <row r="6">
          <cell r="A6" t="str">
            <v>85-4</v>
          </cell>
          <cell r="B6">
            <v>85</v>
          </cell>
          <cell r="C6" t="str">
            <v>Máy scan</v>
          </cell>
          <cell r="D6" t="str">
            <v>Cái</v>
          </cell>
          <cell r="E6">
            <v>1</v>
          </cell>
        </row>
        <row r="7">
          <cell r="A7" t="str">
            <v>85-5</v>
          </cell>
          <cell r="B7">
            <v>85</v>
          </cell>
          <cell r="C7" t="str">
            <v>Máy fax</v>
          </cell>
          <cell r="D7" t="str">
            <v>Cái</v>
          </cell>
          <cell r="E7">
            <v>1</v>
          </cell>
        </row>
        <row r="8">
          <cell r="A8" t="str">
            <v>85-6</v>
          </cell>
          <cell r="B8">
            <v>85</v>
          </cell>
          <cell r="C8" t="str">
            <v>Ổ SSD 120GB</v>
          </cell>
          <cell r="D8" t="str">
            <v>Cái</v>
          </cell>
          <cell r="E8">
            <v>1</v>
          </cell>
        </row>
        <row r="9">
          <cell r="A9" t="str">
            <v>85-7</v>
          </cell>
          <cell r="B9">
            <v>85</v>
          </cell>
          <cell r="C9" t="str">
            <v>RAM DDR3 4GB</v>
          </cell>
          <cell r="D9" t="str">
            <v>Cái</v>
          </cell>
          <cell r="E9">
            <v>1</v>
          </cell>
        </row>
        <row r="10">
          <cell r="A10" t="str">
            <v>85-8</v>
          </cell>
          <cell r="B10">
            <v>85</v>
          </cell>
          <cell r="C10" t="str">
            <v>RAM Laptop 4GB</v>
          </cell>
          <cell r="D10" t="str">
            <v>Cái</v>
          </cell>
          <cell r="E10">
            <v>1</v>
          </cell>
        </row>
        <row r="11">
          <cell r="A11" t="str">
            <v>85-9</v>
          </cell>
          <cell r="B11">
            <v>85</v>
          </cell>
          <cell r="C11" t="str">
            <v>Khay gắn ổ SSD Laptop</v>
          </cell>
          <cell r="D11" t="str">
            <v>Cái</v>
          </cell>
          <cell r="E11">
            <v>1</v>
          </cell>
        </row>
        <row r="12">
          <cell r="A12" t="str">
            <v>85-10</v>
          </cell>
          <cell r="B12">
            <v>85</v>
          </cell>
          <cell r="C12" t="str">
            <v>Camera</v>
          </cell>
          <cell r="D12" t="str">
            <v>Cái</v>
          </cell>
          <cell r="E12">
            <v>4</v>
          </cell>
        </row>
        <row r="13">
          <cell r="A13" t="str">
            <v>86-1</v>
          </cell>
          <cell r="B13">
            <v>86</v>
          </cell>
          <cell r="C13" t="str">
            <v>Giấy A4</v>
          </cell>
          <cell r="D13" t="str">
            <v>Ram</v>
          </cell>
          <cell r="E13">
            <v>40</v>
          </cell>
          <cell r="F13" t="str">
            <v>Văn phòng phẩm quý 3</v>
          </cell>
          <cell r="G13">
            <v>43697</v>
          </cell>
        </row>
        <row r="14">
          <cell r="A14" t="str">
            <v>86-2</v>
          </cell>
          <cell r="B14">
            <v>86</v>
          </cell>
          <cell r="C14" t="str">
            <v>Mực 26A</v>
          </cell>
          <cell r="D14" t="str">
            <v>Hộp</v>
          </cell>
          <cell r="E14">
            <v>5</v>
          </cell>
        </row>
        <row r="15">
          <cell r="A15" t="str">
            <v>86-3</v>
          </cell>
          <cell r="B15">
            <v>86</v>
          </cell>
          <cell r="C15" t="str">
            <v>Mực 80A</v>
          </cell>
          <cell r="D15" t="str">
            <v>Hộp</v>
          </cell>
          <cell r="E15">
            <v>2</v>
          </cell>
        </row>
        <row r="16">
          <cell r="A16" t="str">
            <v>125-1</v>
          </cell>
          <cell r="B16">
            <v>125</v>
          </cell>
          <cell r="C16" t="str">
            <v>Giấy A4</v>
          </cell>
          <cell r="D16" t="str">
            <v>Ram</v>
          </cell>
          <cell r="E16">
            <v>40</v>
          </cell>
          <cell r="F16" t="str">
            <v>Văn phòng phẩm quý 4</v>
          </cell>
          <cell r="G16">
            <v>43766</v>
          </cell>
        </row>
        <row r="17">
          <cell r="A17" t="str">
            <v>125-2</v>
          </cell>
          <cell r="B17">
            <v>125</v>
          </cell>
          <cell r="C17" t="str">
            <v>Mực 26A</v>
          </cell>
          <cell r="D17" t="str">
            <v>Hộp</v>
          </cell>
          <cell r="E17">
            <v>5</v>
          </cell>
        </row>
        <row r="18">
          <cell r="A18" t="str">
            <v>125-3</v>
          </cell>
          <cell r="B18">
            <v>125</v>
          </cell>
          <cell r="C18" t="str">
            <v>Mực 80A</v>
          </cell>
          <cell r="D18" t="str">
            <v>Hộp</v>
          </cell>
          <cell r="E18">
            <v>2</v>
          </cell>
        </row>
        <row r="19">
          <cell r="A19" t="str">
            <v>422-1</v>
          </cell>
          <cell r="B19">
            <v>422</v>
          </cell>
          <cell r="C19" t="str">
            <v>Mực in LASEZ 80A</v>
          </cell>
          <cell r="D19" t="str">
            <v>Hộp</v>
          </cell>
          <cell r="E19">
            <v>2</v>
          </cell>
          <cell r="F19" t="str">
            <v>Mực in, giấy in quý 4 năm 2020</v>
          </cell>
          <cell r="G19">
            <v>44160</v>
          </cell>
        </row>
        <row r="20">
          <cell r="A20" t="str">
            <v>422-2</v>
          </cell>
          <cell r="B20">
            <v>422</v>
          </cell>
          <cell r="C20" t="str">
            <v>Mực in LASEZ 26A</v>
          </cell>
          <cell r="D20" t="str">
            <v>Hộp</v>
          </cell>
          <cell r="E20">
            <v>5</v>
          </cell>
        </row>
        <row r="21">
          <cell r="A21" t="str">
            <v>422-3</v>
          </cell>
          <cell r="B21">
            <v>422</v>
          </cell>
          <cell r="C21" t="str">
            <v xml:space="preserve">Mực in LASER 05A </v>
          </cell>
          <cell r="D21" t="str">
            <v>Hộp</v>
          </cell>
          <cell r="E21">
            <v>1</v>
          </cell>
        </row>
        <row r="22">
          <cell r="A22" t="str">
            <v>422-4</v>
          </cell>
          <cell r="B22">
            <v>422</v>
          </cell>
          <cell r="C22" t="str">
            <v xml:space="preserve">Giấy photo A4 </v>
          </cell>
          <cell r="D22" t="str">
            <v>Ram</v>
          </cell>
          <cell r="E22">
            <v>30</v>
          </cell>
        </row>
        <row r="23">
          <cell r="A23" t="str">
            <v>110-1</v>
          </cell>
          <cell r="B23">
            <v>110</v>
          </cell>
          <cell r="C23" t="str">
            <v>Mực in LASEZ 26A</v>
          </cell>
          <cell r="D23" t="str">
            <v>Hộp</v>
          </cell>
          <cell r="E23">
            <v>6</v>
          </cell>
          <cell r="F23" t="str">
            <v>Mực in, giấy in quý 1 năm 2021</v>
          </cell>
          <cell r="G23">
            <v>44263</v>
          </cell>
        </row>
        <row r="24">
          <cell r="A24" t="str">
            <v>110-2</v>
          </cell>
          <cell r="B24">
            <v>110</v>
          </cell>
          <cell r="C24" t="str">
            <v xml:space="preserve">Giấy photo A4 </v>
          </cell>
          <cell r="D24" t="str">
            <v>Ram</v>
          </cell>
          <cell r="E24">
            <v>30</v>
          </cell>
        </row>
        <row r="25">
          <cell r="A25" t="str">
            <v>110-3</v>
          </cell>
          <cell r="B25">
            <v>110</v>
          </cell>
          <cell r="C25" t="str">
            <v xml:space="preserve">Mực sạc máy in A4 </v>
          </cell>
          <cell r="D25" t="str">
            <v>Hộp</v>
          </cell>
          <cell r="E25">
            <v>4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aDon"/>
      <sheetName val="info"/>
      <sheetName val="Data"/>
      <sheetName val="TTr_XinChuTruong"/>
      <sheetName val="MoiBaoGia"/>
      <sheetName val="XetChon"/>
      <sheetName val="BBGiaoNhan"/>
      <sheetName val="NghiemThu"/>
      <sheetName val="TTr_XinMua"/>
      <sheetName val="QuyetToan"/>
      <sheetName val="TTr_TT"/>
      <sheetName val="BaoGia_ThienThanh"/>
      <sheetName val="BaoGia_XuanNam"/>
      <sheetName val="BaoGia_KimHong"/>
      <sheetName val="BaoGia_KieuOanh"/>
    </sheetNames>
    <sheetDataSet>
      <sheetData sheetId="0">
        <row r="1">
          <cell r="A1" t="str">
            <v>ID</v>
          </cell>
          <cell r="B1" t="str">
            <v>Số tiền</v>
          </cell>
          <cell r="C1" t="str">
            <v>Số HĐ</v>
          </cell>
          <cell r="D1" t="str">
            <v>Ngày HĐ</v>
          </cell>
          <cell r="E1" t="str">
            <v>Nơi HĐ</v>
          </cell>
          <cell r="F1" t="str">
            <v>Số tiền txt</v>
          </cell>
          <cell r="G1" t="str">
            <v>Ngày txt4</v>
          </cell>
          <cell r="H1" t="str">
            <v>TTr-Số</v>
          </cell>
          <cell r="I1" t="str">
            <v>Ngày TTr-Xin</v>
          </cell>
          <cell r="J1" t="str">
            <v>Số báo giá</v>
          </cell>
          <cell r="K1" t="str">
            <v>Ngày báo giá</v>
          </cell>
          <cell r="L1" t="str">
            <v>Ngày Xét chọn</v>
          </cell>
          <cell r="M1" t="str">
            <v>Số TTr-TT</v>
          </cell>
          <cell r="N1" t="str">
            <v>Ngày TT-mua</v>
          </cell>
          <cell r="O1" t="str">
            <v>Tên mục</v>
          </cell>
          <cell r="P1" t="str">
            <v>Số TTR-ThanhToan</v>
          </cell>
          <cell r="Q1" t="str">
            <v>TTR-ThanhToan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</row>
        <row r="3">
          <cell r="A3" t="str">
            <v>x</v>
          </cell>
          <cell r="B3">
            <v>2590000</v>
          </cell>
          <cell r="C3" t="str">
            <v>0054313</v>
          </cell>
          <cell r="D3">
            <v>44405</v>
          </cell>
          <cell r="E3" t="str">
            <v>Công ty TNHH Lâm Trúc Ân. Địa chỉ: 364 Trần Phú, Khu phố 4, phường Xuân Thanh, thành phố Long Khánh, tỉnh Đồng Nai</v>
          </cell>
          <cell r="F3" t="str">
            <v>hóa đơn số 0054313 ngày 28/07/2021</v>
          </cell>
          <cell r="G3" t="str">
            <v xml:space="preserve">       </v>
          </cell>
          <cell r="H3">
            <v>278</v>
          </cell>
          <cell r="I3">
            <v>44015</v>
          </cell>
          <cell r="M3" t="str">
            <v>301</v>
          </cell>
          <cell r="N3">
            <v>44379</v>
          </cell>
          <cell r="O3" t="str">
            <v>nước uống tháng 06/2021</v>
          </cell>
          <cell r="P3" t="str">
            <v>333</v>
          </cell>
          <cell r="Q3">
            <v>44405</v>
          </cell>
        </row>
        <row r="4">
          <cell r="A4" t="str">
            <v>x</v>
          </cell>
          <cell r="B4">
            <v>2445000</v>
          </cell>
          <cell r="C4" t="str">
            <v>0053125</v>
          </cell>
          <cell r="D4">
            <v>44372</v>
          </cell>
          <cell r="E4" t="str">
            <v>Công ty TNHH Lâm Trúc Ân. Địa chỉ: 364 Trần Phú, Khu phố 4, phường Xuân Thanh, thành phố Long Khánh, tỉnh Đồng Nai</v>
          </cell>
          <cell r="F4" t="str">
            <v>hóa đơn số 0053125 ngày 25/06/2021</v>
          </cell>
          <cell r="G4" t="str">
            <v xml:space="preserve">       </v>
          </cell>
          <cell r="H4">
            <v>278</v>
          </cell>
          <cell r="I4">
            <v>44015</v>
          </cell>
          <cell r="M4" t="str">
            <v>256</v>
          </cell>
          <cell r="N4">
            <v>44349</v>
          </cell>
          <cell r="O4" t="str">
            <v>nước uống tháng 06/2021</v>
          </cell>
          <cell r="P4" t="str">
            <v>257</v>
          </cell>
          <cell r="Q4">
            <v>44377</v>
          </cell>
        </row>
        <row r="5">
          <cell r="A5" t="str">
            <v>x</v>
          </cell>
          <cell r="B5">
            <v>2445000</v>
          </cell>
          <cell r="C5" t="str">
            <v>0052346</v>
          </cell>
          <cell r="D5">
            <v>44345</v>
          </cell>
          <cell r="E5" t="str">
            <v>Công ty TNHH Lâm Trúc Ân. Địa chỉ: 364 Trần Phú, Khu phố 4, phường Xuân Thanh, thành phố Long Khánh, tỉnh Đồng Nai</v>
          </cell>
          <cell r="F5" t="str">
            <v>hóa đơn số 0052346 ngày 29/05/2021</v>
          </cell>
          <cell r="G5" t="str">
            <v xml:space="preserve">       </v>
          </cell>
          <cell r="H5">
            <v>278</v>
          </cell>
          <cell r="I5">
            <v>44015</v>
          </cell>
          <cell r="M5" t="str">
            <v>201</v>
          </cell>
          <cell r="N5">
            <v>44318</v>
          </cell>
          <cell r="O5" t="str">
            <v>nước uống tháng 05/2021</v>
          </cell>
          <cell r="P5" t="str">
            <v>206</v>
          </cell>
          <cell r="Q5">
            <v>44354</v>
          </cell>
        </row>
        <row r="6">
          <cell r="A6" t="str">
            <v>x</v>
          </cell>
          <cell r="B6">
            <v>2995000</v>
          </cell>
          <cell r="C6" t="str">
            <v>0090441</v>
          </cell>
          <cell r="D6">
            <v>44308</v>
          </cell>
          <cell r="E6" t="str">
            <v>Công ty TNHH Lâm Trúc Ân. Địa chỉ: 364 Trần Phú, Khu phố 4, phường Xuân Thanh, thành phố Long Khánh, tỉnh Đồng Nai</v>
          </cell>
          <cell r="F6" t="str">
            <v>hóa đơn số 0090441 ngày 22/04/2021</v>
          </cell>
          <cell r="G6" t="str">
            <v xml:space="preserve">       </v>
          </cell>
          <cell r="H6">
            <v>278</v>
          </cell>
          <cell r="I6">
            <v>44015</v>
          </cell>
          <cell r="M6" t="str">
            <v>165</v>
          </cell>
          <cell r="N6">
            <v>44288</v>
          </cell>
          <cell r="O6" t="str">
            <v>nước uống tháng 04/2021</v>
          </cell>
          <cell r="P6" t="str">
            <v>190</v>
          </cell>
          <cell r="Q6">
            <v>44326</v>
          </cell>
        </row>
        <row r="7">
          <cell r="A7" t="str">
            <v>x</v>
          </cell>
          <cell r="B7">
            <v>2095000</v>
          </cell>
          <cell r="C7" t="str">
            <v>0090417</v>
          </cell>
          <cell r="D7">
            <v>44286</v>
          </cell>
          <cell r="E7" t="str">
            <v>Công ty TNHH Lâm Trúc Ân. Địa chỉ: 364 Trần Phú, Khu phố 4, phường Xuân Thanh, thành phố Long Khánh, tỉnh Đồng Nai</v>
          </cell>
          <cell r="F7" t="str">
            <v>hóa đơn số 0090417 ngày 31/03/2021</v>
          </cell>
          <cell r="G7" t="str">
            <v xml:space="preserve">       </v>
          </cell>
          <cell r="H7">
            <v>278</v>
          </cell>
          <cell r="I7">
            <v>44015</v>
          </cell>
          <cell r="M7" t="str">
            <v>115</v>
          </cell>
          <cell r="N7">
            <v>44258</v>
          </cell>
          <cell r="O7" t="str">
            <v>nước uống tháng 03/2021</v>
          </cell>
          <cell r="P7" t="str">
            <v>165</v>
          </cell>
          <cell r="Q7">
            <v>44293</v>
          </cell>
        </row>
        <row r="8">
          <cell r="A8" t="str">
            <v>x</v>
          </cell>
          <cell r="B8">
            <v>2375000</v>
          </cell>
          <cell r="C8" t="str">
            <v>0088776</v>
          </cell>
          <cell r="D8">
            <v>44251</v>
          </cell>
          <cell r="E8" t="str">
            <v>Công ty TNHH Lâm Trúc Ân. Địa chỉ: 364 Trần Phú, Khu phố 4, phường Xuân Thanh, thành phố Long Khánh, tỉnh Đồng Nai</v>
          </cell>
          <cell r="F8" t="str">
            <v>hóa đơn số 0088776 ngày 24/02/2021</v>
          </cell>
          <cell r="G8" t="str">
            <v xml:space="preserve">       </v>
          </cell>
          <cell r="H8">
            <v>278</v>
          </cell>
          <cell r="I8">
            <v>44015</v>
          </cell>
          <cell r="M8" t="str">
            <v>06</v>
          </cell>
          <cell r="N8">
            <v>44229</v>
          </cell>
          <cell r="O8" t="str">
            <v>nước uống tháng 02/2021</v>
          </cell>
          <cell r="P8" t="str">
            <v>08</v>
          </cell>
          <cell r="Q8">
            <v>44228</v>
          </cell>
        </row>
        <row r="9">
          <cell r="A9" t="str">
            <v>x</v>
          </cell>
          <cell r="B9">
            <v>2235000</v>
          </cell>
          <cell r="C9" t="str">
            <v>0064941</v>
          </cell>
          <cell r="D9">
            <v>44216</v>
          </cell>
          <cell r="E9" t="str">
            <v>Công ty TNHH Lâm Trúc Ân. Địa chỉ: 364 Trần Phú, Khu phố 4, phường Xuân Thanh, thành phố Long Khánh, tỉnh Đồng Nai</v>
          </cell>
          <cell r="F9" t="str">
            <v>hóa đơn số 0064941 ngày 20/01/2021</v>
          </cell>
          <cell r="G9" t="str">
            <v xml:space="preserve">       </v>
          </cell>
          <cell r="H9">
            <v>278</v>
          </cell>
          <cell r="I9">
            <v>44015</v>
          </cell>
          <cell r="M9" t="str">
            <v>06</v>
          </cell>
          <cell r="N9">
            <v>44199</v>
          </cell>
          <cell r="O9" t="str">
            <v>nước uống tháng 01/2021</v>
          </cell>
          <cell r="P9" t="str">
            <v>08</v>
          </cell>
          <cell r="Q9">
            <v>44228</v>
          </cell>
        </row>
        <row r="10">
          <cell r="A10" t="str">
            <v>x</v>
          </cell>
          <cell r="B10">
            <v>2240000</v>
          </cell>
          <cell r="C10" t="str">
            <v>0063978</v>
          </cell>
          <cell r="D10">
            <v>44169</v>
          </cell>
          <cell r="E10" t="str">
            <v>Công ty TNHH Lâm Trúc Ân. Địa chỉ: 364 Trần Phú, Khu phố 4, phường Xuân Thanh, thành phố Long Khánh, tỉnh Đồng Nai</v>
          </cell>
          <cell r="F10" t="str">
            <v>hóa đơn số 0063978 ngày 04/12/2020</v>
          </cell>
          <cell r="G10" t="str">
            <v xml:space="preserve">       </v>
          </cell>
          <cell r="H10">
            <v>278</v>
          </cell>
          <cell r="I10">
            <v>44015</v>
          </cell>
          <cell r="M10" t="str">
            <v>501</v>
          </cell>
          <cell r="N10">
            <v>44167</v>
          </cell>
          <cell r="O10" t="str">
            <v>nước uống tháng 10/2020</v>
          </cell>
          <cell r="P10" t="str">
            <v>410</v>
          </cell>
          <cell r="Q10">
            <v>44139</v>
          </cell>
        </row>
        <row r="11">
          <cell r="A11" t="str">
            <v>x</v>
          </cell>
          <cell r="B11">
            <v>2635000</v>
          </cell>
          <cell r="C11" t="str">
            <v>0063962</v>
          </cell>
          <cell r="D11">
            <v>44163</v>
          </cell>
          <cell r="E11" t="str">
            <v>Công ty TNHH Lâm Trúc Ân. Địa chỉ: 364 Trần Phú, Khu phố 4, phường Xuân Thanh, thành phố Long Khánh, tỉnh Đồng Nai</v>
          </cell>
          <cell r="F11" t="str">
            <v>hóa đơn số 0063962 ngày 28/11/2020</v>
          </cell>
          <cell r="G11" t="str">
            <v xml:space="preserve">       </v>
          </cell>
          <cell r="H11">
            <v>278</v>
          </cell>
          <cell r="I11">
            <v>44015</v>
          </cell>
          <cell r="M11" t="str">
            <v>403</v>
          </cell>
          <cell r="N11">
            <v>44137</v>
          </cell>
          <cell r="O11" t="str">
            <v>nước uống tháng 10/2020</v>
          </cell>
          <cell r="P11" t="str">
            <v>410</v>
          </cell>
          <cell r="Q11">
            <v>44139</v>
          </cell>
        </row>
        <row r="12">
          <cell r="A12" t="str">
            <v>x</v>
          </cell>
          <cell r="B12">
            <v>2625000</v>
          </cell>
          <cell r="C12" t="str">
            <v>0057668</v>
          </cell>
          <cell r="D12">
            <v>44132</v>
          </cell>
          <cell r="E12" t="str">
            <v>Công ty TNHH Lâm Trúc Ân. Địa chỉ: 364 Trần Phú, Khu phố 4, phường Xuân Thanh, thành phố Long Khánh, tỉnh Đồng Nai</v>
          </cell>
          <cell r="F12" t="str">
            <v>hóa đơn số 0057668 ngày 28/10/2020</v>
          </cell>
          <cell r="G12" t="str">
            <v xml:space="preserve">       </v>
          </cell>
          <cell r="H12">
            <v>278</v>
          </cell>
          <cell r="I12">
            <v>44015</v>
          </cell>
          <cell r="M12" t="str">
            <v>403</v>
          </cell>
          <cell r="N12">
            <v>44106</v>
          </cell>
          <cell r="O12" t="str">
            <v>nước uống tháng 10/2020</v>
          </cell>
          <cell r="P12" t="str">
            <v>410</v>
          </cell>
          <cell r="Q12">
            <v>44139</v>
          </cell>
        </row>
        <row r="13">
          <cell r="A13" t="str">
            <v>x</v>
          </cell>
          <cell r="B13">
            <v>2380000</v>
          </cell>
          <cell r="C13" t="str">
            <v>0056361</v>
          </cell>
          <cell r="D13">
            <v>44099</v>
          </cell>
          <cell r="E13" t="str">
            <v>Công ty TNHH Lâm Trúc Ân. Địa chỉ: 364 Trần Phú, Khu phố 4, phường Xuân Thanh, thành phố Long Khánh, tỉnh Đồng Nai</v>
          </cell>
          <cell r="F13" t="str">
            <v>hóa đơn số 0056361 ngày 25/09/2020</v>
          </cell>
          <cell r="G13" t="str">
            <v xml:space="preserve">       </v>
          </cell>
          <cell r="H13">
            <v>278</v>
          </cell>
          <cell r="I13">
            <v>44015</v>
          </cell>
          <cell r="J13">
            <v>187</v>
          </cell>
          <cell r="K13">
            <v>43961</v>
          </cell>
          <cell r="L13">
            <v>43973</v>
          </cell>
          <cell r="M13" t="str">
            <v>334</v>
          </cell>
          <cell r="N13">
            <v>44077</v>
          </cell>
          <cell r="O13" t="str">
            <v>nước uống tháng 09/2020</v>
          </cell>
          <cell r="P13">
            <v>354</v>
          </cell>
          <cell r="Q13">
            <v>44106</v>
          </cell>
        </row>
        <row r="14">
          <cell r="A14" t="str">
            <v>x</v>
          </cell>
          <cell r="B14">
            <v>2375000</v>
          </cell>
          <cell r="C14" t="str">
            <v>0038426</v>
          </cell>
          <cell r="D14">
            <v>44067</v>
          </cell>
          <cell r="E14" t="str">
            <v>Công ty TNHH Lâm Trúc Ân. Địa chỉ: 364 Trần Phú, Khu phố 4, phường Xuân Thanh, thành phố Long Khánh, tỉnh Đồng Nai</v>
          </cell>
          <cell r="F14" t="str">
            <v>hóa đơn số 0038426 ngày 24/08/2020</v>
          </cell>
          <cell r="G14" t="str">
            <v xml:space="preserve">       </v>
          </cell>
          <cell r="H14">
            <v>278</v>
          </cell>
          <cell r="I14">
            <v>44015</v>
          </cell>
          <cell r="J14">
            <v>187</v>
          </cell>
          <cell r="K14">
            <v>43961</v>
          </cell>
          <cell r="L14">
            <v>43973</v>
          </cell>
          <cell r="M14" t="str">
            <v>301</v>
          </cell>
          <cell r="N14">
            <v>44046</v>
          </cell>
          <cell r="O14" t="str">
            <v>nước uống</v>
          </cell>
          <cell r="P14">
            <v>321</v>
          </cell>
          <cell r="Q14">
            <v>43984</v>
          </cell>
        </row>
        <row r="15">
          <cell r="A15" t="str">
            <v>x</v>
          </cell>
          <cell r="B15">
            <v>2445000</v>
          </cell>
          <cell r="C15" t="str">
            <v>0037333</v>
          </cell>
          <cell r="D15">
            <v>44035</v>
          </cell>
          <cell r="E15" t="str">
            <v>Công ty TNHH Lâm Trúc Ân. Địa chỉ: 364 Trần Phú, Khu phố 4, phường Xuân Thanh, thành phố Long Khánh, tỉnh Đồng Nai</v>
          </cell>
          <cell r="F15" t="str">
            <v>hóa đơn số 0037333 ngày 23/07/2020</v>
          </cell>
          <cell r="G15" t="str">
            <v xml:space="preserve">       </v>
          </cell>
          <cell r="H15">
            <v>278</v>
          </cell>
          <cell r="I15">
            <v>44015</v>
          </cell>
          <cell r="J15">
            <v>187</v>
          </cell>
          <cell r="K15">
            <v>43961</v>
          </cell>
          <cell r="L15">
            <v>43973</v>
          </cell>
          <cell r="M15" t="str">
            <v>278</v>
          </cell>
          <cell r="N15">
            <v>44014</v>
          </cell>
          <cell r="O15" t="str">
            <v>nước uống</v>
          </cell>
          <cell r="P15">
            <v>298</v>
          </cell>
          <cell r="Q15">
            <v>43984</v>
          </cell>
        </row>
        <row r="16">
          <cell r="A16" t="str">
            <v>x</v>
          </cell>
          <cell r="B16">
            <v>1905000</v>
          </cell>
          <cell r="C16" t="str">
            <v>0002847</v>
          </cell>
          <cell r="D16">
            <v>43976</v>
          </cell>
          <cell r="E16" t="str">
            <v>Công ty TNHH Lâm Trúc Ân. 
Địa chỉ: 364 Trần Phú, Khu phố 4, phường Xuân Thanh, thành phố Long Khánh, tỉnh Đồng Nai</v>
          </cell>
          <cell r="F16" t="str">
            <v>hóa đơn số 0002847 ngày 25/05/2020</v>
          </cell>
          <cell r="G16" t="str">
            <v xml:space="preserve">       </v>
          </cell>
          <cell r="H16">
            <v>186</v>
          </cell>
          <cell r="I16">
            <v>43961</v>
          </cell>
          <cell r="J16">
            <v>187</v>
          </cell>
          <cell r="K16">
            <v>43961</v>
          </cell>
          <cell r="L16">
            <v>43973</v>
          </cell>
          <cell r="M16" t="str">
            <v>154</v>
          </cell>
          <cell r="N16">
            <v>43955</v>
          </cell>
          <cell r="O16" t="str">
            <v>nước uống</v>
          </cell>
          <cell r="P16">
            <v>174</v>
          </cell>
          <cell r="Q16">
            <v>43984</v>
          </cell>
        </row>
        <row r="17">
          <cell r="B17">
            <v>1905000</v>
          </cell>
          <cell r="C17" t="str">
            <v>0002847</v>
          </cell>
          <cell r="D17">
            <v>43976</v>
          </cell>
          <cell r="E17" t="str">
            <v>Công ty TNHH Lâm Trúc Ân. Địa chỉ: 364 Trần Phú, Khu phố 4, phường Xuân Thanh, thành phố Long Khánh, tỉnh Đồng Nai</v>
          </cell>
          <cell r="F17" t="str">
            <v>hóa đơn số 0002847 ngày 25/05/2020</v>
          </cell>
          <cell r="G17" t="str">
            <v xml:space="preserve">       </v>
          </cell>
          <cell r="H17">
            <v>17</v>
          </cell>
          <cell r="I17">
            <v>44258</v>
          </cell>
          <cell r="J17">
            <v>43649</v>
          </cell>
          <cell r="K17">
            <v>43622</v>
          </cell>
          <cell r="L17">
            <v>43626</v>
          </cell>
          <cell r="M17" t="str">
            <v>154</v>
          </cell>
          <cell r="N17">
            <v>43955</v>
          </cell>
          <cell r="O17" t="str">
            <v>nước uống</v>
          </cell>
          <cell r="P17">
            <v>174</v>
          </cell>
          <cell r="Q17">
            <v>43984</v>
          </cell>
        </row>
        <row r="18">
          <cell r="B18">
            <v>3765000</v>
          </cell>
          <cell r="C18" t="str">
            <v>0001750</v>
          </cell>
          <cell r="D18">
            <v>43950</v>
          </cell>
          <cell r="E18" t="str">
            <v>Công ty TNHH Lâm Trúc Ân. Địa chỉ: 364 Trần Phú, Khu phố 4, phường Xuân Thanh, thành phố Long Khánh, tỉnh Đồng Nai</v>
          </cell>
          <cell r="F18" t="str">
            <v>hóa đơn số 0001750 ngày 29/04/2020</v>
          </cell>
          <cell r="G18" t="str">
            <v xml:space="preserve">       </v>
          </cell>
          <cell r="H18">
            <v>17</v>
          </cell>
          <cell r="I18">
            <v>44258</v>
          </cell>
          <cell r="J18">
            <v>43649</v>
          </cell>
          <cell r="K18">
            <v>43622</v>
          </cell>
          <cell r="L18">
            <v>43626</v>
          </cell>
          <cell r="M18" t="str">
            <v>89</v>
          </cell>
          <cell r="N18">
            <v>43923</v>
          </cell>
          <cell r="O18" t="str">
            <v>nước uống</v>
          </cell>
          <cell r="P18">
            <v>40</v>
          </cell>
          <cell r="Q18">
            <v>43892</v>
          </cell>
        </row>
        <row r="19">
          <cell r="B19">
            <v>2195000</v>
          </cell>
          <cell r="C19" t="str">
            <v>0001712</v>
          </cell>
          <cell r="D19">
            <v>43918</v>
          </cell>
          <cell r="E19" t="str">
            <v>Công ty TNHH Lâm Trúc Ân. Địa chỉ: 364 Trần Phú, Khu phố 4, phường Xuân Thanh, thành phố Long Khánh, tỉnh Đồng Nai</v>
          </cell>
          <cell r="F19" t="str">
            <v>hóa đơn số 0001712 ngày 28/03/2020</v>
          </cell>
          <cell r="G19" t="str">
            <v xml:space="preserve">       </v>
          </cell>
          <cell r="H19">
            <v>17</v>
          </cell>
          <cell r="I19">
            <v>44258</v>
          </cell>
          <cell r="J19">
            <v>43649</v>
          </cell>
          <cell r="K19">
            <v>43622</v>
          </cell>
          <cell r="L19">
            <v>43626</v>
          </cell>
          <cell r="M19" t="str">
            <v>48</v>
          </cell>
          <cell r="N19">
            <v>43893</v>
          </cell>
          <cell r="O19" t="str">
            <v>nước uống</v>
          </cell>
          <cell r="P19">
            <v>40</v>
          </cell>
          <cell r="Q19">
            <v>43892</v>
          </cell>
        </row>
        <row r="20">
          <cell r="B20">
            <v>2470000</v>
          </cell>
          <cell r="C20" t="str">
            <v>0083876</v>
          </cell>
          <cell r="D20">
            <v>43468</v>
          </cell>
          <cell r="E20" t="str">
            <v>Cửa hàng Ngyễn Thị Thiên Thanh. Địa chỉ: Thị trấn Gia Ray, huyện Xuân Lộc, tỉnh Đồng Nai</v>
          </cell>
          <cell r="F20" t="str">
            <v>hóa đơn số 0083876 ngày 03/01/2019 với số tiền là 2,470,000 đồng (Hai triệu, bốn trăm bảy mươi ngàn đồng chẵn - Đã bao gồm thuế VAT)</v>
          </cell>
          <cell r="G20" t="str">
            <v>03/01/2019</v>
          </cell>
          <cell r="H20" t="str">
            <v>06</v>
          </cell>
          <cell r="I20">
            <v>43467</v>
          </cell>
          <cell r="J20">
            <v>13</v>
          </cell>
          <cell r="K20">
            <v>43498</v>
          </cell>
          <cell r="L20">
            <v>43468</v>
          </cell>
          <cell r="N20">
            <v>43473</v>
          </cell>
          <cell r="O20" t="str">
            <v>một số vật dụng</v>
          </cell>
        </row>
        <row r="21">
          <cell r="B21">
            <v>5555000</v>
          </cell>
          <cell r="C21" t="str">
            <v>0083874</v>
          </cell>
          <cell r="D21">
            <v>43468</v>
          </cell>
          <cell r="E21" t="str">
            <v>Cửa hàng Ngyễn Thị Thiên Thanh. Địa chỉ: Thị trấn Gia Ray, huyện Xuân Lộc, tỉnh Đồng Nai</v>
          </cell>
          <cell r="F21" t="str">
            <v>hóa đơn số 0083874 ngày 03/01/2019 với số tiền là 5,555,000 đồng (Năm triệu, năm trăm năm mươi lăm ngàn đồng chẵn - Đã bao gồm thuế VAT)</v>
          </cell>
          <cell r="G21" t="str">
            <v>03/01/2019</v>
          </cell>
          <cell r="H21" t="str">
            <v>07</v>
          </cell>
          <cell r="I21">
            <v>43467</v>
          </cell>
          <cell r="J21">
            <v>13</v>
          </cell>
          <cell r="K21">
            <v>43498</v>
          </cell>
          <cell r="L21">
            <v>43468</v>
          </cell>
          <cell r="N21">
            <v>43473</v>
          </cell>
          <cell r="O21" t="str">
            <v>đồ dùng vệ sinh quý I năm 2019</v>
          </cell>
        </row>
        <row r="22">
          <cell r="B22">
            <v>2694000</v>
          </cell>
          <cell r="C22" t="str">
            <v>0083875</v>
          </cell>
          <cell r="D22">
            <v>43468</v>
          </cell>
          <cell r="E22" t="str">
            <v>Cửa hàng Ngyễn Thị Thiên Thanh. Địa chỉ: Thị trấn Gia Ray, huyện Xuân Lộc, tỉnh Đồng Nai</v>
          </cell>
          <cell r="F22" t="str">
            <v>hóa đơn số 0083875 ngày 03/01/2019 với số tiền là 2,694,000 đồng (Hai triệu, sáu trăm chín mươi bốn ngàn đồng chẵn - Đã bao gồm thuế VAT)</v>
          </cell>
          <cell r="G22" t="str">
            <v>03/01/2019</v>
          </cell>
          <cell r="H22" t="str">
            <v>07</v>
          </cell>
          <cell r="J22">
            <v>13</v>
          </cell>
          <cell r="O22" t="str">
            <v>đồ dùng vệ sinh quý I năm 2019</v>
          </cell>
        </row>
        <row r="23">
          <cell r="B23">
            <v>2245000</v>
          </cell>
          <cell r="C23" t="str">
            <v>0064452</v>
          </cell>
          <cell r="D23">
            <v>43481</v>
          </cell>
          <cell r="E23" t="str">
            <v>Công ty TNHH Lâm Trúc Ân. Địa chỉ: 364 Trần Phú, Khu phố 4, phường Xuân Thanh, thị xã Long Khánh, tỉnh Đồng Nai</v>
          </cell>
          <cell r="F23" t="str">
            <v>hóa đơn số 0064452 ngày 16/01/2019 với số tiền là 2,245,000 đồng (Hai triệu, hai trăm bốn mươi lăm ngàn đồng chẵn - Đã bao gồm thuế VAT)</v>
          </cell>
          <cell r="G23" t="str">
            <v>16/01/2019</v>
          </cell>
          <cell r="H23" t="str">
            <v>07</v>
          </cell>
          <cell r="O23" t="str">
            <v>nước uống</v>
          </cell>
        </row>
        <row r="24">
          <cell r="B24">
            <v>1845000</v>
          </cell>
          <cell r="C24" t="str">
            <v>0066052</v>
          </cell>
          <cell r="D24">
            <v>43512</v>
          </cell>
          <cell r="E24" t="str">
            <v>Công ty TNHH Lâm Trúc Ân. Địa chỉ: 364 Trần Phú, Khu phố 4, phường Xuân Thanh, thị xã Long Khánh, tỉnh Đồng Nai</v>
          </cell>
          <cell r="F24" t="str">
            <v>hóa đơn số 0066052 ngày 16/02/2019 với số tiền là 1,845,000 đồng (Một triệu, tám trăm bốn mươi lăm ngàn đồng chẵn - Đã bao gồm thuế VAT)</v>
          </cell>
          <cell r="G24" t="str">
            <v>16/02/2019</v>
          </cell>
          <cell r="H24" t="str">
            <v>07</v>
          </cell>
          <cell r="O24" t="str">
            <v>nước uống</v>
          </cell>
        </row>
        <row r="25">
          <cell r="B25">
            <v>1725000</v>
          </cell>
          <cell r="C25" t="str">
            <v>0067160</v>
          </cell>
          <cell r="D25">
            <v>43547</v>
          </cell>
          <cell r="E25" t="str">
            <v>Công ty TNHH Lâm Trúc Ân. Địa chỉ: 364 Trần Phú, Khu phố 4, phường Xuân Thanh, thị xã Long Khánh, tỉnh Đồng Nai</v>
          </cell>
          <cell r="F25" t="str">
            <v>hóa đơn số 0067160 ngày 23/03/2019 với số tiền là 1,725,000 đồng (Một triệu, bảy trăm hai mươi lăm ngàn đồng chẵn - Đã bao gồm thuế VAT)</v>
          </cell>
          <cell r="G25" t="str">
            <v>23/03/2019</v>
          </cell>
          <cell r="H25" t="str">
            <v>07</v>
          </cell>
          <cell r="O25" t="str">
            <v>nước uống</v>
          </cell>
        </row>
        <row r="26">
          <cell r="B26">
            <v>1725000</v>
          </cell>
          <cell r="C26" t="str">
            <v>0069701</v>
          </cell>
          <cell r="D26">
            <v>43566</v>
          </cell>
          <cell r="E26" t="str">
            <v>Công ty TNHH Lâm Trúc Ân. Địa chỉ: 364 Trần Phú, Khu phố 4, phường Xuân Thanh, thị xã Long Khánh, tỉnh Đồng Nai</v>
          </cell>
          <cell r="F26" t="str">
            <v>hóa đơn số 0069701 ngày 11/04/2019 với số tiền là 1,725,000 đồng (Một triệu, bảy trăm hai mươi lăm ngàn đồng chẵn - Đã bao gồm thuế VAT)</v>
          </cell>
          <cell r="G26" t="str">
            <v>11/04/2019</v>
          </cell>
          <cell r="H26" t="str">
            <v>07</v>
          </cell>
          <cell r="O26" t="str">
            <v>nước uống</v>
          </cell>
        </row>
        <row r="27">
          <cell r="B27">
            <v>1950000</v>
          </cell>
          <cell r="C27" t="str">
            <v>0056435</v>
          </cell>
          <cell r="D27">
            <v>43644</v>
          </cell>
          <cell r="E27" t="str">
            <v>Công ty TNHH Lâm Trúc Ân. Địa chỉ: 364 Trần Phú, Khu phố 4, phường Xuân Thanh, thành phố Long Khánh, tỉnh Đồng Nai</v>
          </cell>
          <cell r="F27" t="str">
            <v>hóa đơn số 0056435 ngày 28/06/2019</v>
          </cell>
          <cell r="G27" t="str">
            <v xml:space="preserve">       </v>
          </cell>
          <cell r="H27">
            <v>17</v>
          </cell>
          <cell r="I27">
            <v>44258</v>
          </cell>
          <cell r="J27">
            <v>43649</v>
          </cell>
          <cell r="K27">
            <v>43622</v>
          </cell>
          <cell r="L27">
            <v>43626</v>
          </cell>
          <cell r="M27">
            <v>65</v>
          </cell>
          <cell r="N27">
            <v>43631</v>
          </cell>
          <cell r="O27" t="str">
            <v>nước uống</v>
          </cell>
          <cell r="P27">
            <v>68</v>
          </cell>
          <cell r="Q27">
            <v>43644</v>
          </cell>
        </row>
        <row r="28">
          <cell r="B28">
            <v>1950000</v>
          </cell>
          <cell r="C28" t="str">
            <v>0056435</v>
          </cell>
          <cell r="D28">
            <v>43675</v>
          </cell>
          <cell r="E28" t="str">
            <v>Công ty TNHH Lâm Trúc Ân. Địa chỉ: 364 Trần Phú, Khu phố 4, phường Xuân Thanh, thành phố Long Khánh, tỉnh Đồng Nai</v>
          </cell>
          <cell r="F28" t="str">
            <v>hóa đơn số 0056435 ngày 29/07/2019</v>
          </cell>
          <cell r="G28" t="str">
            <v xml:space="preserve">       </v>
          </cell>
          <cell r="H28">
            <v>17</v>
          </cell>
          <cell r="I28">
            <v>44258</v>
          </cell>
          <cell r="J28">
            <v>43649</v>
          </cell>
          <cell r="K28">
            <v>43622</v>
          </cell>
          <cell r="L28">
            <v>43626</v>
          </cell>
          <cell r="M28" t="str">
            <v>72</v>
          </cell>
          <cell r="N28">
            <v>43649</v>
          </cell>
          <cell r="O28" t="str">
            <v>nước uống</v>
          </cell>
          <cell r="P28">
            <v>68</v>
          </cell>
          <cell r="Q28">
            <v>43644</v>
          </cell>
        </row>
        <row r="29">
          <cell r="B29">
            <v>2235000</v>
          </cell>
          <cell r="C29" t="str">
            <v>0092875</v>
          </cell>
          <cell r="D29">
            <v>43700</v>
          </cell>
          <cell r="E29" t="str">
            <v>Công ty TNHH Lâm Trúc Ân. Địa chỉ: 364 Trần Phú, Khu phố 4, phường Xuân Thanh, thành phố Long Khánh, tỉnh Đồng Nai</v>
          </cell>
          <cell r="F29" t="str">
            <v>hóa đơn số 0092875 ngày 23/08/2019</v>
          </cell>
          <cell r="G29" t="str">
            <v xml:space="preserve">       </v>
          </cell>
          <cell r="H29">
            <v>17</v>
          </cell>
          <cell r="I29">
            <v>44258</v>
          </cell>
          <cell r="J29">
            <v>43649</v>
          </cell>
          <cell r="K29">
            <v>43622</v>
          </cell>
          <cell r="L29">
            <v>43626</v>
          </cell>
          <cell r="M29" t="str">
            <v>85</v>
          </cell>
          <cell r="N29">
            <v>43649</v>
          </cell>
          <cell r="O29" t="str">
            <v>nước uống</v>
          </cell>
          <cell r="P29">
            <v>86</v>
          </cell>
          <cell r="Q29">
            <v>43705</v>
          </cell>
        </row>
        <row r="30">
          <cell r="B30">
            <v>2295000</v>
          </cell>
          <cell r="C30" t="str">
            <v>0094425</v>
          </cell>
          <cell r="D30">
            <v>43733</v>
          </cell>
          <cell r="E30" t="str">
            <v>Công ty TNHH Lâm Trúc Ân. Địa chỉ: 364 Trần Phú, Khu phố 4, phường Xuân Thanh, thành phố Long Khánh, tỉnh Đồng Nai</v>
          </cell>
          <cell r="F30" t="str">
            <v>hóa đơn số 0094425 ngày 25/09/2019</v>
          </cell>
          <cell r="G30" t="str">
            <v xml:space="preserve">       </v>
          </cell>
          <cell r="H30">
            <v>17</v>
          </cell>
          <cell r="I30">
            <v>44258</v>
          </cell>
          <cell r="J30">
            <v>43649</v>
          </cell>
          <cell r="K30">
            <v>43622</v>
          </cell>
          <cell r="L30">
            <v>43626</v>
          </cell>
          <cell r="M30" t="str">
            <v>96</v>
          </cell>
          <cell r="N30">
            <v>43713</v>
          </cell>
          <cell r="O30" t="str">
            <v>nước uống</v>
          </cell>
          <cell r="P30">
            <v>86</v>
          </cell>
          <cell r="Q30">
            <v>43705</v>
          </cell>
        </row>
        <row r="31">
          <cell r="B31">
            <v>3150000</v>
          </cell>
          <cell r="C31" t="str">
            <v>0096022</v>
          </cell>
          <cell r="D31">
            <v>43768</v>
          </cell>
          <cell r="E31" t="str">
            <v>Công ty TNHH Lâm Trúc Ân. Địa chỉ: 364 Trần Phú, Khu phố 4, phường Xuân Thanh, thành phố Long Khánh, tỉnh Đồng Nai</v>
          </cell>
          <cell r="F31" t="str">
            <v>hóa đơn số 0096022 ngày 30/10/2019</v>
          </cell>
          <cell r="G31" t="str">
            <v xml:space="preserve">       </v>
          </cell>
          <cell r="H31">
            <v>17</v>
          </cell>
          <cell r="I31">
            <v>44258</v>
          </cell>
          <cell r="J31">
            <v>43649</v>
          </cell>
          <cell r="K31">
            <v>43622</v>
          </cell>
          <cell r="L31">
            <v>43626</v>
          </cell>
          <cell r="M31" t="str">
            <v>136</v>
          </cell>
          <cell r="N31">
            <v>43769</v>
          </cell>
          <cell r="O31" t="str">
            <v>nước uống</v>
          </cell>
          <cell r="P31">
            <v>137</v>
          </cell>
          <cell r="Q31">
            <v>43769</v>
          </cell>
        </row>
        <row r="32">
          <cell r="B32">
            <v>3050000</v>
          </cell>
          <cell r="C32" t="str">
            <v>0098818</v>
          </cell>
          <cell r="D32">
            <v>43794</v>
          </cell>
          <cell r="E32" t="str">
            <v>Công ty TNHH Lâm Trúc Ân. Địa chỉ: 364 Trần Phú, Khu phố 4, phường Xuân Thanh, thành phố Long Khánh, tỉnh Đồng Nai</v>
          </cell>
          <cell r="F32" t="str">
            <v>hóa đơn số 0098818 ngày 25/11/2019</v>
          </cell>
          <cell r="G32" t="str">
            <v xml:space="preserve">       </v>
          </cell>
          <cell r="H32">
            <v>17</v>
          </cell>
          <cell r="I32">
            <v>44258</v>
          </cell>
          <cell r="J32">
            <v>43649</v>
          </cell>
          <cell r="K32">
            <v>43622</v>
          </cell>
          <cell r="L32">
            <v>43626</v>
          </cell>
          <cell r="M32" t="str">
            <v>172</v>
          </cell>
          <cell r="N32">
            <v>43773</v>
          </cell>
          <cell r="O32" t="str">
            <v>nước uống</v>
          </cell>
          <cell r="P32">
            <v>137</v>
          </cell>
          <cell r="Q32">
            <v>43769</v>
          </cell>
        </row>
        <row r="33">
          <cell r="B33">
            <v>2390000</v>
          </cell>
          <cell r="C33" t="str">
            <v>0059568</v>
          </cell>
          <cell r="D33">
            <v>43815</v>
          </cell>
          <cell r="E33" t="str">
            <v>Công ty TNHH Lâm Trúc Ân. Địa chỉ: 364 Trần Phú, Khu phố 4, phường Xuân Thanh, thành phố Long Khánh, tỉnh Đồng Nai</v>
          </cell>
          <cell r="F33" t="str">
            <v>hóa đơn số 0059568 ngày 16/12/2019</v>
          </cell>
          <cell r="G33" t="str">
            <v xml:space="preserve">       </v>
          </cell>
          <cell r="H33">
            <v>17</v>
          </cell>
          <cell r="I33">
            <v>44258</v>
          </cell>
          <cell r="J33">
            <v>43649</v>
          </cell>
          <cell r="K33">
            <v>43622</v>
          </cell>
          <cell r="L33">
            <v>43626</v>
          </cell>
          <cell r="M33" t="str">
            <v>201</v>
          </cell>
          <cell r="N33">
            <v>43801</v>
          </cell>
          <cell r="O33" t="str">
            <v>nước uống</v>
          </cell>
          <cell r="P33">
            <v>213</v>
          </cell>
          <cell r="Q33">
            <v>43815</v>
          </cell>
        </row>
        <row r="34">
          <cell r="B34">
            <v>2795000</v>
          </cell>
          <cell r="C34" t="str">
            <v>0062357</v>
          </cell>
          <cell r="D34">
            <v>43837</v>
          </cell>
          <cell r="E34" t="str">
            <v>Công ty TNHH Lâm Trúc Ân. Địa chỉ: 364 Trần Phú, Khu phố 4, phường Xuân Thanh, thành phố Long Khánh, tỉnh Đồng Nai</v>
          </cell>
          <cell r="F34" t="str">
            <v>hóa đơn số 0062357 ngày 07/01/2020</v>
          </cell>
          <cell r="G34" t="str">
            <v xml:space="preserve">       </v>
          </cell>
          <cell r="H34">
            <v>17</v>
          </cell>
          <cell r="I34">
            <v>44258</v>
          </cell>
          <cell r="J34">
            <v>43649</v>
          </cell>
          <cell r="K34">
            <v>43622</v>
          </cell>
          <cell r="L34">
            <v>43626</v>
          </cell>
          <cell r="M34" t="str">
            <v>04</v>
          </cell>
          <cell r="N34">
            <v>43832</v>
          </cell>
          <cell r="O34" t="str">
            <v>nước uống</v>
          </cell>
          <cell r="P34">
            <v>213</v>
          </cell>
          <cell r="Q34">
            <v>43815</v>
          </cell>
        </row>
        <row r="35">
          <cell r="B35">
            <v>2115000</v>
          </cell>
          <cell r="C35" t="str">
            <v>0099857</v>
          </cell>
          <cell r="D35">
            <v>43889</v>
          </cell>
          <cell r="E35" t="str">
            <v>Công ty TNHH Lâm Trúc Ân. Địa chỉ: 364 Trần Phú, Khu phố 4, phường Xuân Thanh, thành phố Long Khánh, tỉnh Đồng Nai</v>
          </cell>
          <cell r="F35" t="str">
            <v>hóa đơn số 0099857 ngày 28/02/2020</v>
          </cell>
          <cell r="G35" t="str">
            <v xml:space="preserve">       </v>
          </cell>
          <cell r="H35">
            <v>17</v>
          </cell>
          <cell r="I35">
            <v>44258</v>
          </cell>
          <cell r="J35">
            <v>43649</v>
          </cell>
          <cell r="K35">
            <v>43622</v>
          </cell>
          <cell r="L35">
            <v>43626</v>
          </cell>
          <cell r="M35" t="str">
            <v>26</v>
          </cell>
          <cell r="N35">
            <v>43864</v>
          </cell>
          <cell r="O35" t="str">
            <v>nước uống</v>
          </cell>
          <cell r="P35">
            <v>40</v>
          </cell>
          <cell r="Q35">
            <v>43892</v>
          </cell>
        </row>
      </sheetData>
      <sheetData sheetId="1">
        <row r="3">
          <cell r="D3" t="str">
            <v>28/07/2021</v>
          </cell>
          <cell r="E3" t="str">
            <v>Công ty TNHH Lâm Trúc Ân. Địa chỉ: 364 Trần Phú, Khu phố 4, phường Xuân Thanh, thành phố Long Khánh, tỉnh Đồng Nai</v>
          </cell>
          <cell r="F3" t="str">
            <v>hóa đơn số 0054313 ngày 28/07/2021</v>
          </cell>
          <cell r="H3" t="str">
            <v>278/TTr-TH ngày 03/07/2020</v>
          </cell>
          <cell r="I3" t="str">
            <v>/GM-ĐLXL ngày 00/01/1900</v>
          </cell>
          <cell r="J3" t="str">
            <v>nước uống</v>
          </cell>
          <cell r="K3" t="str">
            <v>301/TTr-TH ngày 02/07/2021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J7"/>
  <sheetViews>
    <sheetView tabSelected="1" workbookViewId="0">
      <selection activeCell="J2" sqref="J2"/>
    </sheetView>
  </sheetViews>
  <sheetFormatPr defaultColWidth="8.88671875" defaultRowHeight="14.4"/>
  <cols>
    <col min="1" max="1" width="8.88671875" style="2"/>
    <col min="2" max="2" width="8.6640625" style="2" customWidth="1"/>
    <col min="3" max="3" width="12.21875" style="42" customWidth="1"/>
    <col min="4" max="4" width="26.44140625" style="2" customWidth="1"/>
    <col min="5" max="5" width="8.88671875" style="2"/>
    <col min="6" max="6" width="10.5546875" style="38" bestFit="1" customWidth="1"/>
    <col min="7" max="7" width="10.44140625" style="2" bestFit="1" customWidth="1"/>
    <col min="8" max="8" width="26.33203125" style="2" customWidth="1"/>
    <col min="9" max="9" width="8.88671875" style="2"/>
    <col min="10" max="10" width="10.5546875" style="2" bestFit="1" customWidth="1"/>
    <col min="11" max="11" width="16.77734375" style="2" customWidth="1"/>
    <col min="12" max="16384" width="8.88671875" style="2"/>
  </cols>
  <sheetData>
    <row r="1" spans="1:10" s="1" customFormat="1" ht="23.4" customHeight="1">
      <c r="A1" s="15" t="s">
        <v>7</v>
      </c>
      <c r="B1" s="1" t="s">
        <v>30</v>
      </c>
      <c r="C1" s="1" t="s">
        <v>31</v>
      </c>
      <c r="D1" s="1" t="s">
        <v>32</v>
      </c>
      <c r="E1" s="1" t="s">
        <v>34</v>
      </c>
      <c r="F1" s="36" t="s">
        <v>33</v>
      </c>
      <c r="G1" s="1" t="s">
        <v>35</v>
      </c>
      <c r="H1" s="1" t="s">
        <v>67</v>
      </c>
      <c r="I1" s="1" t="s">
        <v>68</v>
      </c>
      <c r="J1" s="1" t="s">
        <v>69</v>
      </c>
    </row>
    <row r="2" spans="1:10" customFormat="1" ht="21.6" customHeight="1">
      <c r="A2" t="s">
        <v>8</v>
      </c>
      <c r="B2">
        <v>263</v>
      </c>
      <c r="C2" s="48">
        <v>44410</v>
      </c>
      <c r="D2" s="34" t="s">
        <v>73</v>
      </c>
      <c r="E2" s="35" t="s">
        <v>61</v>
      </c>
      <c r="F2" s="17">
        <v>44426</v>
      </c>
      <c r="G2" s="39">
        <v>2175000</v>
      </c>
      <c r="H2" s="40" t="s">
        <v>44</v>
      </c>
      <c r="I2">
        <f>B2+13</f>
        <v>276</v>
      </c>
      <c r="J2" s="17">
        <v>44435</v>
      </c>
    </row>
    <row r="3" spans="1:10" customFormat="1">
      <c r="C3" s="46"/>
      <c r="D3" s="17"/>
      <c r="F3" s="17"/>
    </row>
    <row r="4" spans="1:10" customFormat="1">
      <c r="C4" s="46"/>
      <c r="D4" s="17"/>
      <c r="F4" s="17"/>
    </row>
    <row r="5" spans="1:10" s="3" customFormat="1">
      <c r="B5"/>
      <c r="C5" s="46"/>
      <c r="D5" s="17"/>
      <c r="F5" s="37"/>
    </row>
    <row r="6" spans="1:10">
      <c r="B6"/>
      <c r="C6" s="46"/>
      <c r="D6" s="17"/>
    </row>
    <row r="7" spans="1:10">
      <c r="B7"/>
      <c r="C7" s="46"/>
      <c r="D7" s="17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0508-80F6-40F1-BAC9-A07D1BBAF161}">
  <dimension ref="A1:H27"/>
  <sheetViews>
    <sheetView workbookViewId="0">
      <selection activeCell="H6" sqref="H6"/>
    </sheetView>
  </sheetViews>
  <sheetFormatPr defaultRowHeight="14.4"/>
  <cols>
    <col min="2" max="2" width="14.77734375" style="46" customWidth="1"/>
    <col min="3" max="3" width="30.88671875" customWidth="1"/>
    <col min="4" max="4" width="10.77734375" style="46" customWidth="1"/>
    <col min="5" max="5" width="12.44140625" style="46" customWidth="1"/>
    <col min="6" max="6" width="17.33203125" bestFit="1" customWidth="1"/>
  </cols>
  <sheetData>
    <row r="1" spans="1:8" s="41" customFormat="1" ht="25.8" customHeight="1">
      <c r="A1" s="43" t="s">
        <v>7</v>
      </c>
      <c r="B1" s="41" t="s">
        <v>62</v>
      </c>
      <c r="C1" s="41" t="s">
        <v>20</v>
      </c>
      <c r="D1" s="41" t="s">
        <v>63</v>
      </c>
      <c r="E1" s="41" t="s">
        <v>64</v>
      </c>
      <c r="F1" s="41" t="s">
        <v>23</v>
      </c>
      <c r="G1" s="41" t="s">
        <v>65</v>
      </c>
      <c r="H1" s="41" t="s">
        <v>66</v>
      </c>
    </row>
    <row r="2" spans="1:8" s="41" customFormat="1" ht="15.6">
      <c r="A2" s="43"/>
      <c r="B2" s="45" t="str">
        <f>"{#table}{"&amp;B1&amp;"}"</f>
        <v>{#table}{TT}</v>
      </c>
      <c r="C2" s="45" t="str">
        <f>"{"&amp;C1&amp;"}"</f>
        <v>{HangMuc}</v>
      </c>
      <c r="D2" s="45" t="str">
        <f t="shared" ref="D2:F2" si="0">"{"&amp;D1&amp;"}"</f>
        <v>{DVT}</v>
      </c>
      <c r="E2" s="45" t="str">
        <f t="shared" si="0"/>
        <v>{SL}</v>
      </c>
      <c r="F2" s="45" t="str">
        <f>"{/table}{"&amp;F1&amp;"}"</f>
        <v>{/table}{GhiChu}</v>
      </c>
      <c r="G2" s="44" t="str">
        <f t="shared" ref="C2:H2" si="1">"{#table}{"&amp;G1&amp;"}"</f>
        <v>{#table}{Thang}</v>
      </c>
      <c r="H2" s="44" t="str">
        <f t="shared" si="1"/>
        <v>{#table}{Nam}</v>
      </c>
    </row>
    <row r="3" spans="1:8">
      <c r="A3" s="40" t="s">
        <v>8</v>
      </c>
      <c r="B3" s="46">
        <v>1</v>
      </c>
      <c r="C3" t="s">
        <v>49</v>
      </c>
      <c r="D3" s="46" t="s">
        <v>53</v>
      </c>
      <c r="E3" s="46">
        <v>15</v>
      </c>
      <c r="F3" t="s">
        <v>59</v>
      </c>
      <c r="G3" s="42">
        <v>8</v>
      </c>
      <c r="H3" s="42">
        <v>2021</v>
      </c>
    </row>
    <row r="4" spans="1:8">
      <c r="A4" s="40" t="s">
        <v>8</v>
      </c>
      <c r="B4" s="46">
        <v>2</v>
      </c>
      <c r="C4" t="s">
        <v>51</v>
      </c>
      <c r="D4" s="46" t="s">
        <v>53</v>
      </c>
      <c r="E4" s="46">
        <v>5</v>
      </c>
      <c r="F4" t="s">
        <v>59</v>
      </c>
      <c r="G4" s="42">
        <v>8</v>
      </c>
      <c r="H4" s="42">
        <v>2021</v>
      </c>
    </row>
    <row r="5" spans="1:8">
      <c r="A5" s="40" t="s">
        <v>8</v>
      </c>
      <c r="B5" s="46">
        <v>3</v>
      </c>
      <c r="C5" t="s">
        <v>52</v>
      </c>
      <c r="D5" s="46" t="s">
        <v>50</v>
      </c>
      <c r="E5" s="46">
        <v>75</v>
      </c>
      <c r="F5" t="s">
        <v>60</v>
      </c>
      <c r="G5" s="42">
        <v>8</v>
      </c>
      <c r="H5" s="42">
        <v>2021</v>
      </c>
    </row>
    <row r="6" spans="1:8">
      <c r="B6" s="46">
        <v>1</v>
      </c>
      <c r="C6" t="s">
        <v>49</v>
      </c>
      <c r="D6" s="46" t="s">
        <v>50</v>
      </c>
      <c r="E6" s="46">
        <v>25</v>
      </c>
    </row>
    <row r="7" spans="1:8">
      <c r="B7" s="46">
        <v>1</v>
      </c>
      <c r="C7" t="s">
        <v>51</v>
      </c>
      <c r="D7" s="46" t="s">
        <v>50</v>
      </c>
      <c r="E7" s="46">
        <v>5</v>
      </c>
    </row>
    <row r="8" spans="1:8">
      <c r="B8" s="46">
        <v>1</v>
      </c>
      <c r="C8" t="s">
        <v>52</v>
      </c>
      <c r="D8" s="46" t="s">
        <v>53</v>
      </c>
      <c r="E8" s="46">
        <v>40</v>
      </c>
    </row>
    <row r="9" spans="1:8">
      <c r="B9" s="46">
        <v>2</v>
      </c>
      <c r="C9" t="s">
        <v>49</v>
      </c>
      <c r="D9" s="46" t="s">
        <v>50</v>
      </c>
      <c r="E9" s="46">
        <v>25</v>
      </c>
    </row>
    <row r="10" spans="1:8">
      <c r="B10" s="46">
        <v>2</v>
      </c>
      <c r="C10" t="s">
        <v>51</v>
      </c>
      <c r="D10" s="46" t="s">
        <v>50</v>
      </c>
      <c r="E10" s="46">
        <v>5</v>
      </c>
    </row>
    <row r="11" spans="1:8">
      <c r="B11" s="46">
        <v>2</v>
      </c>
      <c r="C11" t="s">
        <v>52</v>
      </c>
      <c r="D11" s="46" t="s">
        <v>53</v>
      </c>
      <c r="E11" s="46">
        <v>50</v>
      </c>
    </row>
    <row r="12" spans="1:8">
      <c r="B12" s="46">
        <v>3</v>
      </c>
      <c r="C12" t="s">
        <v>49</v>
      </c>
      <c r="D12" s="46" t="s">
        <v>50</v>
      </c>
      <c r="E12" s="46">
        <v>25</v>
      </c>
    </row>
    <row r="13" spans="1:8">
      <c r="B13" s="46">
        <v>3</v>
      </c>
      <c r="C13" t="s">
        <v>51</v>
      </c>
      <c r="D13" s="46" t="s">
        <v>50</v>
      </c>
      <c r="E13" s="46">
        <v>5</v>
      </c>
    </row>
    <row r="14" spans="1:8">
      <c r="B14" s="46">
        <v>3</v>
      </c>
      <c r="C14" t="s">
        <v>52</v>
      </c>
      <c r="D14" s="46" t="s">
        <v>53</v>
      </c>
      <c r="E14" s="46">
        <v>30</v>
      </c>
    </row>
    <row r="15" spans="1:8">
      <c r="B15" s="46">
        <v>4</v>
      </c>
      <c r="C15" t="s">
        <v>49</v>
      </c>
      <c r="D15" s="46" t="s">
        <v>50</v>
      </c>
      <c r="E15" s="46">
        <v>35</v>
      </c>
    </row>
    <row r="16" spans="1:8">
      <c r="B16" s="46">
        <v>4</v>
      </c>
      <c r="C16" t="s">
        <v>51</v>
      </c>
      <c r="D16" s="46" t="s">
        <v>50</v>
      </c>
      <c r="E16" s="46">
        <v>5</v>
      </c>
    </row>
    <row r="17" spans="2:5">
      <c r="B17" s="46">
        <v>4</v>
      </c>
      <c r="C17" t="s">
        <v>52</v>
      </c>
      <c r="D17" s="46" t="s">
        <v>53</v>
      </c>
      <c r="E17" s="46">
        <v>55</v>
      </c>
    </row>
    <row r="18" spans="2:5">
      <c r="B18" s="46">
        <v>5</v>
      </c>
      <c r="C18" t="s">
        <v>49</v>
      </c>
      <c r="D18" s="46" t="s">
        <v>50</v>
      </c>
      <c r="E18" s="46">
        <v>25</v>
      </c>
    </row>
    <row r="19" spans="2:5">
      <c r="B19" s="46">
        <v>5</v>
      </c>
      <c r="C19" t="s">
        <v>51</v>
      </c>
      <c r="D19" s="46" t="s">
        <v>50</v>
      </c>
      <c r="E19" s="46">
        <v>5</v>
      </c>
    </row>
    <row r="20" spans="2:5">
      <c r="B20" s="46">
        <v>5</v>
      </c>
      <c r="C20" t="s">
        <v>52</v>
      </c>
      <c r="D20" s="46" t="s">
        <v>53</v>
      </c>
      <c r="E20" s="46">
        <v>55</v>
      </c>
    </row>
    <row r="21" spans="2:5">
      <c r="B21" s="46">
        <v>6</v>
      </c>
      <c r="C21" t="s">
        <v>49</v>
      </c>
      <c r="D21" s="46" t="s">
        <v>50</v>
      </c>
      <c r="E21" s="46">
        <v>25</v>
      </c>
    </row>
    <row r="22" spans="2:5">
      <c r="B22" s="46">
        <v>6</v>
      </c>
      <c r="C22" t="s">
        <v>51</v>
      </c>
      <c r="D22" s="46" t="s">
        <v>50</v>
      </c>
      <c r="E22" s="46">
        <v>5</v>
      </c>
    </row>
    <row r="23" spans="2:5">
      <c r="B23" s="46">
        <v>6</v>
      </c>
      <c r="C23" t="s">
        <v>52</v>
      </c>
      <c r="D23" s="46" t="s">
        <v>53</v>
      </c>
      <c r="E23" s="46">
        <v>55</v>
      </c>
    </row>
    <row r="24" spans="2:5">
      <c r="B24" s="46">
        <v>7</v>
      </c>
      <c r="C24" t="s">
        <v>49</v>
      </c>
      <c r="D24" s="46" t="s">
        <v>50</v>
      </c>
      <c r="E24" s="46">
        <v>20</v>
      </c>
    </row>
    <row r="25" spans="2:5">
      <c r="B25" s="46">
        <v>7</v>
      </c>
      <c r="C25" t="s">
        <v>51</v>
      </c>
      <c r="D25" s="46" t="s">
        <v>50</v>
      </c>
      <c r="E25" s="46">
        <v>5</v>
      </c>
    </row>
    <row r="26" spans="2:5">
      <c r="B26" s="46">
        <v>7</v>
      </c>
      <c r="C26" t="s">
        <v>58</v>
      </c>
      <c r="D26" s="46" t="s">
        <v>53</v>
      </c>
      <c r="E26" s="46">
        <v>10</v>
      </c>
    </row>
    <row r="27" spans="2:5">
      <c r="B27" s="46">
        <v>7</v>
      </c>
      <c r="C27" t="s">
        <v>52</v>
      </c>
      <c r="D27" s="46" t="s">
        <v>53</v>
      </c>
      <c r="E27" s="46">
        <v>75</v>
      </c>
    </row>
  </sheetData>
  <autoFilter ref="A1:F5" xr:uid="{3F2B0508-80F6-40F1-BAC9-A07D1BBAF161}"/>
  <phoneticPr fontId="1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C216-23B8-4AC2-A4C4-EEC97676A080}">
  <dimension ref="A1:F8"/>
  <sheetViews>
    <sheetView workbookViewId="0">
      <selection activeCell="E20" sqref="E20"/>
    </sheetView>
  </sheetViews>
  <sheetFormatPr defaultRowHeight="14.4"/>
  <cols>
    <col min="3" max="3" width="22.33203125" customWidth="1"/>
    <col min="4" max="4" width="7.88671875" customWidth="1"/>
    <col min="5" max="5" width="10" customWidth="1"/>
  </cols>
  <sheetData>
    <row r="1" spans="1:6">
      <c r="A1" s="16" t="s">
        <v>7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 t="s">
        <v>8</v>
      </c>
      <c r="B2">
        <v>1</v>
      </c>
      <c r="C2" t="s">
        <v>1</v>
      </c>
      <c r="D2" t="s">
        <v>0</v>
      </c>
      <c r="E2">
        <v>9</v>
      </c>
      <c r="F2" t="s">
        <v>8</v>
      </c>
    </row>
    <row r="3" spans="1:6">
      <c r="B3">
        <v>2</v>
      </c>
      <c r="C3" t="s">
        <v>2</v>
      </c>
      <c r="D3" t="s">
        <v>0</v>
      </c>
      <c r="E3">
        <v>31</v>
      </c>
      <c r="F3" t="s">
        <v>24</v>
      </c>
    </row>
    <row r="4" spans="1:6">
      <c r="A4" t="s">
        <v>8</v>
      </c>
      <c r="B4">
        <v>3</v>
      </c>
      <c r="C4" t="s">
        <v>9</v>
      </c>
      <c r="D4" t="s">
        <v>0</v>
      </c>
      <c r="E4">
        <v>20</v>
      </c>
      <c r="F4" t="s">
        <v>25</v>
      </c>
    </row>
    <row r="5" spans="1:6">
      <c r="B5">
        <v>3</v>
      </c>
      <c r="C5" t="s">
        <v>10</v>
      </c>
      <c r="D5" t="s">
        <v>0</v>
      </c>
      <c r="E5">
        <v>0</v>
      </c>
      <c r="F5" t="s">
        <v>26</v>
      </c>
    </row>
    <row r="6" spans="1:6">
      <c r="B6">
        <v>4</v>
      </c>
      <c r="C6" t="s">
        <v>3</v>
      </c>
      <c r="D6" t="s">
        <v>4</v>
      </c>
      <c r="E6">
        <v>614</v>
      </c>
      <c r="F6" t="s">
        <v>27</v>
      </c>
    </row>
    <row r="7" spans="1:6">
      <c r="A7" t="s">
        <v>8</v>
      </c>
      <c r="B7">
        <v>5</v>
      </c>
      <c r="C7" t="s">
        <v>5</v>
      </c>
      <c r="D7" t="s">
        <v>4</v>
      </c>
      <c r="E7">
        <v>5</v>
      </c>
      <c r="F7" t="s">
        <v>28</v>
      </c>
    </row>
    <row r="8" spans="1:6">
      <c r="B8">
        <v>6</v>
      </c>
      <c r="C8" t="s">
        <v>6</v>
      </c>
      <c r="D8" t="s">
        <v>0</v>
      </c>
      <c r="E8">
        <v>22</v>
      </c>
      <c r="F8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48B5-BF08-49FA-A102-DD6E48C71A42}">
  <dimension ref="A1:G84"/>
  <sheetViews>
    <sheetView zoomScale="85" zoomScaleNormal="85" workbookViewId="0">
      <selection activeCell="J4" sqref="J4"/>
    </sheetView>
  </sheetViews>
  <sheetFormatPr defaultRowHeight="16.8"/>
  <cols>
    <col min="1" max="1" width="38.21875" style="11" customWidth="1"/>
    <col min="2" max="2" width="15.77734375" style="4" customWidth="1"/>
    <col min="3" max="3" width="15" style="6" customWidth="1"/>
    <col min="4" max="4" width="35.44140625" style="4" customWidth="1"/>
    <col min="5" max="5" width="11.5546875" style="12" customWidth="1"/>
    <col min="6" max="6" width="8.88671875" style="4"/>
    <col min="7" max="7" width="12.6640625" style="4" customWidth="1"/>
    <col min="8" max="16384" width="8.88671875" style="4"/>
  </cols>
  <sheetData>
    <row r="1" spans="1:7">
      <c r="A1" s="11" t="str">
        <f ca="1">"{"&amp;C1&amp;B1&amp;"}"</f>
        <v>{SoVB}</v>
      </c>
      <c r="C1" s="5" t="str" cm="1">
        <f t="array" aca="1" ref="C1:D10" ca="1">TRANSPOSE(OFFSET(_Merge!B1,0,0,2,COUNTA(_Merge!1:1)))</f>
        <v>SoVB</v>
      </c>
      <c r="D1" s="4">
        <f ca="1"/>
        <v>263</v>
      </c>
      <c r="G1" s="47" t="s">
        <v>72</v>
      </c>
    </row>
    <row r="2" spans="1:7">
      <c r="A2" s="11" t="str">
        <f ca="1">"{"&amp;C2&amp;B2&amp;"}"</f>
        <v>{NgayVB| dmy}</v>
      </c>
      <c r="B2" s="4" t="s">
        <v>70</v>
      </c>
      <c r="C2" s="5" t="str">
        <f ca="1"/>
        <v>NgayVB</v>
      </c>
      <c r="D2" s="8">
        <f ca="1"/>
        <v>44410</v>
      </c>
      <c r="G2" s="10" t="s">
        <v>11</v>
      </c>
    </row>
    <row r="3" spans="1:7">
      <c r="A3" s="11" t="str">
        <f t="shared" ref="A3:A66" ca="1" si="0">"{"&amp;C3&amp;B3&amp;"}"</f>
        <v>{TieuDe}</v>
      </c>
      <c r="C3" s="5" t="str">
        <f ca="1"/>
        <v>TieuDe</v>
      </c>
      <c r="D3" s="4" t="str">
        <f ca="1"/>
        <v>nước uống tháng 08/2021</v>
      </c>
      <c r="G3" s="14" t="s">
        <v>12</v>
      </c>
    </row>
    <row r="4" spans="1:7">
      <c r="A4" s="11" t="str">
        <f t="shared" ca="1" si="0"/>
        <v>{SoHD}</v>
      </c>
      <c r="C4" s="5" t="str">
        <f ca="1"/>
        <v>SoHD</v>
      </c>
      <c r="D4" s="4" t="str">
        <f ca="1"/>
        <v>0054328</v>
      </c>
      <c r="G4" s="10" t="s">
        <v>13</v>
      </c>
    </row>
    <row r="5" spans="1:7">
      <c r="A5" s="11" t="str">
        <f t="shared" ca="1" si="0"/>
        <v>{NgayHD}</v>
      </c>
      <c r="C5" s="5" t="str">
        <f ca="1"/>
        <v>NgayHD</v>
      </c>
      <c r="D5" s="9">
        <f ca="1"/>
        <v>44426</v>
      </c>
      <c r="G5" s="10" t="s">
        <v>14</v>
      </c>
    </row>
    <row r="6" spans="1:7">
      <c r="A6" s="11" t="str">
        <f t="shared" ca="1" si="0"/>
        <v>{SoTien | vnd}</v>
      </c>
      <c r="B6" s="4" t="s">
        <v>15</v>
      </c>
      <c r="C6" s="5" t="str">
        <f ca="1"/>
        <v>SoTien</v>
      </c>
      <c r="D6" s="4">
        <f ca="1"/>
        <v>2175000</v>
      </c>
      <c r="G6" s="10" t="s">
        <v>15</v>
      </c>
    </row>
    <row r="7" spans="1:7">
      <c r="A7" s="11" t="str">
        <f t="shared" ca="1" si="0"/>
        <v>{NoiHD}</v>
      </c>
      <c r="C7" s="5" t="str">
        <f ca="1"/>
        <v>NoiHD</v>
      </c>
      <c r="D7" s="9" t="str">
        <f ca="1"/>
        <v>Công ty TNHH Lâm Trúc Ân</v>
      </c>
      <c r="G7" s="10" t="s">
        <v>16</v>
      </c>
    </row>
    <row r="8" spans="1:7">
      <c r="A8" s="11" t="str">
        <f t="shared" ca="1" si="0"/>
        <v>{SoVBTT}</v>
      </c>
      <c r="C8" s="5" t="str">
        <f ca="1"/>
        <v>SoVBTT</v>
      </c>
      <c r="D8" s="4">
        <f ca="1"/>
        <v>276</v>
      </c>
      <c r="G8" s="10" t="s">
        <v>17</v>
      </c>
    </row>
    <row r="9" spans="1:7">
      <c r="A9" s="11" t="str">
        <f t="shared" ca="1" si="0"/>
        <v>{NgayVBTT}</v>
      </c>
      <c r="C9" s="5" t="str">
        <f ca="1"/>
        <v>NgayVBTT</v>
      </c>
      <c r="D9" s="9">
        <f ca="1"/>
        <v>44435</v>
      </c>
      <c r="G9" s="10" t="s">
        <v>18</v>
      </c>
    </row>
    <row r="10" spans="1:7">
      <c r="A10" s="11" t="str">
        <f t="shared" ca="1" si="0"/>
        <v>{0}</v>
      </c>
      <c r="C10" s="5">
        <f ca="1"/>
        <v>0</v>
      </c>
      <c r="D10" s="4">
        <f ca="1"/>
        <v>0</v>
      </c>
      <c r="G10" s="47" t="s">
        <v>71</v>
      </c>
    </row>
    <row r="11" spans="1:7">
      <c r="A11" s="11" t="str">
        <f t="shared" si="0"/>
        <v>{}</v>
      </c>
      <c r="C11" s="5"/>
      <c r="D11" s="9"/>
      <c r="G11" s="10"/>
    </row>
    <row r="12" spans="1:7">
      <c r="A12" s="11" t="str">
        <f t="shared" si="0"/>
        <v>{}</v>
      </c>
      <c r="C12" s="5"/>
    </row>
    <row r="13" spans="1:7">
      <c r="A13" s="11" t="str">
        <f t="shared" si="0"/>
        <v>{}</v>
      </c>
      <c r="C13" s="5"/>
      <c r="D13" s="9"/>
    </row>
    <row r="14" spans="1:7">
      <c r="A14" s="11" t="str">
        <f t="shared" si="0"/>
        <v>{}</v>
      </c>
      <c r="C14" s="5"/>
    </row>
    <row r="15" spans="1:7">
      <c r="A15" s="11" t="str">
        <f t="shared" si="0"/>
        <v>{}</v>
      </c>
      <c r="C15" s="5"/>
    </row>
    <row r="16" spans="1:7">
      <c r="A16" s="11" t="str">
        <f t="shared" si="0"/>
        <v>{}</v>
      </c>
      <c r="C16" s="5"/>
    </row>
    <row r="17" spans="1:4">
      <c r="A17" s="11" t="str">
        <f t="shared" si="0"/>
        <v>{}</v>
      </c>
      <c r="C17" s="5"/>
    </row>
    <row r="18" spans="1:4">
      <c r="A18" s="11" t="str">
        <f t="shared" si="0"/>
        <v>{}</v>
      </c>
      <c r="C18" s="5"/>
    </row>
    <row r="19" spans="1:4">
      <c r="A19" s="11" t="str">
        <f t="shared" si="0"/>
        <v>{}</v>
      </c>
      <c r="C19" s="5"/>
    </row>
    <row r="20" spans="1:4">
      <c r="A20" s="11" t="str">
        <f t="shared" si="0"/>
        <v>{}</v>
      </c>
      <c r="C20" s="5"/>
      <c r="D20" s="9"/>
    </row>
    <row r="21" spans="1:4">
      <c r="A21" s="11" t="str">
        <f t="shared" si="0"/>
        <v>{}</v>
      </c>
      <c r="C21" s="5"/>
    </row>
    <row r="22" spans="1:4">
      <c r="A22" s="11" t="str">
        <f t="shared" si="0"/>
        <v>{}</v>
      </c>
      <c r="C22" s="5"/>
      <c r="D22" s="9"/>
    </row>
    <row r="23" spans="1:4">
      <c r="A23" s="11" t="str">
        <f t="shared" si="0"/>
        <v>{}</v>
      </c>
      <c r="C23" s="5"/>
    </row>
    <row r="24" spans="1:4">
      <c r="A24" s="11" t="str">
        <f t="shared" si="0"/>
        <v>{}</v>
      </c>
      <c r="C24" s="5"/>
    </row>
    <row r="25" spans="1:4">
      <c r="A25" s="11" t="str">
        <f t="shared" si="0"/>
        <v>{}</v>
      </c>
      <c r="C25" s="5"/>
    </row>
    <row r="26" spans="1:4">
      <c r="A26" s="11" t="str">
        <f t="shared" si="0"/>
        <v>{}</v>
      </c>
      <c r="C26" s="5"/>
      <c r="D26" s="9"/>
    </row>
    <row r="27" spans="1:4">
      <c r="A27" s="11" t="str">
        <f t="shared" si="0"/>
        <v>{}</v>
      </c>
      <c r="C27" s="5"/>
    </row>
    <row r="28" spans="1:4">
      <c r="A28" s="11" t="str">
        <f t="shared" si="0"/>
        <v>{}</v>
      </c>
      <c r="C28" s="5"/>
      <c r="D28" s="9"/>
    </row>
    <row r="29" spans="1:4">
      <c r="A29" s="11" t="str">
        <f t="shared" si="0"/>
        <v>{}</v>
      </c>
      <c r="C29" s="5"/>
    </row>
    <row r="30" spans="1:4">
      <c r="A30" s="11" t="str">
        <f t="shared" si="0"/>
        <v>{}</v>
      </c>
      <c r="C30" s="5"/>
      <c r="D30" s="9"/>
    </row>
    <row r="31" spans="1:4">
      <c r="A31" s="11" t="str">
        <f t="shared" si="0"/>
        <v>{}</v>
      </c>
      <c r="C31" s="5"/>
    </row>
    <row r="32" spans="1:4">
      <c r="A32" s="11" t="str">
        <f t="shared" si="0"/>
        <v>{}</v>
      </c>
      <c r="C32" s="5"/>
      <c r="D32" s="9"/>
    </row>
    <row r="33" spans="1:4">
      <c r="A33" s="11" t="str">
        <f t="shared" si="0"/>
        <v>{}</v>
      </c>
      <c r="C33" s="5"/>
    </row>
    <row r="34" spans="1:4">
      <c r="A34" s="11" t="str">
        <f t="shared" si="0"/>
        <v>{}</v>
      </c>
      <c r="C34" s="5"/>
      <c r="D34" s="9"/>
    </row>
    <row r="35" spans="1:4">
      <c r="A35" s="11" t="str">
        <f t="shared" si="0"/>
        <v>{}</v>
      </c>
      <c r="C35" s="5"/>
    </row>
    <row r="36" spans="1:4">
      <c r="A36" s="11" t="str">
        <f t="shared" si="0"/>
        <v>{}</v>
      </c>
      <c r="C36" s="5"/>
      <c r="D36" s="9"/>
    </row>
    <row r="37" spans="1:4">
      <c r="A37" s="11" t="str">
        <f t="shared" si="0"/>
        <v>{}</v>
      </c>
      <c r="C37" s="5"/>
    </row>
    <row r="38" spans="1:4">
      <c r="A38" s="11" t="str">
        <f t="shared" si="0"/>
        <v>{}</v>
      </c>
      <c r="C38" s="5"/>
      <c r="D38" s="9"/>
    </row>
    <row r="39" spans="1:4">
      <c r="A39" s="11" t="str">
        <f t="shared" si="0"/>
        <v>{}</v>
      </c>
      <c r="C39" s="5"/>
    </row>
    <row r="40" spans="1:4">
      <c r="A40" s="11" t="str">
        <f t="shared" si="0"/>
        <v>{}</v>
      </c>
      <c r="C40" s="5"/>
      <c r="D40" s="9"/>
    </row>
    <row r="41" spans="1:4">
      <c r="A41" s="11" t="str">
        <f t="shared" si="0"/>
        <v>{}</v>
      </c>
      <c r="C41" s="5"/>
      <c r="D41" s="9"/>
    </row>
    <row r="42" spans="1:4">
      <c r="A42" s="11" t="str">
        <f t="shared" si="0"/>
        <v>{}</v>
      </c>
      <c r="C42" s="5"/>
      <c r="D42" s="9"/>
    </row>
    <row r="43" spans="1:4">
      <c r="A43" s="11" t="str">
        <f t="shared" si="0"/>
        <v>{}</v>
      </c>
      <c r="C43" s="5"/>
      <c r="D43" s="9"/>
    </row>
    <row r="44" spans="1:4">
      <c r="A44" s="11" t="str">
        <f t="shared" si="0"/>
        <v>{}</v>
      </c>
      <c r="C44" s="5"/>
    </row>
    <row r="45" spans="1:4">
      <c r="A45" s="11" t="str">
        <f t="shared" si="0"/>
        <v>{}</v>
      </c>
      <c r="C45" s="5"/>
      <c r="D45" s="9"/>
    </row>
    <row r="46" spans="1:4">
      <c r="A46" s="11" t="str">
        <f t="shared" si="0"/>
        <v>{}</v>
      </c>
      <c r="C46" s="5"/>
    </row>
    <row r="47" spans="1:4">
      <c r="A47" s="11" t="str">
        <f t="shared" si="0"/>
        <v>{}</v>
      </c>
      <c r="C47" s="5"/>
      <c r="D47" s="9"/>
    </row>
    <row r="48" spans="1:4">
      <c r="A48" s="11" t="str">
        <f t="shared" si="0"/>
        <v>{}</v>
      </c>
      <c r="C48" s="5"/>
    </row>
    <row r="49" spans="1:4">
      <c r="A49" s="11" t="str">
        <f t="shared" si="0"/>
        <v>{}</v>
      </c>
      <c r="C49" s="5"/>
      <c r="D49" s="13"/>
    </row>
    <row r="50" spans="1:4">
      <c r="A50" s="11" t="str">
        <f t="shared" si="0"/>
        <v>{}</v>
      </c>
      <c r="C50" s="5"/>
    </row>
    <row r="51" spans="1:4">
      <c r="A51" s="11" t="str">
        <f t="shared" si="0"/>
        <v>{}</v>
      </c>
      <c r="C51" s="5"/>
      <c r="D51" s="13"/>
    </row>
    <row r="52" spans="1:4">
      <c r="A52" s="11" t="str">
        <f t="shared" si="0"/>
        <v>{}</v>
      </c>
      <c r="C52" s="5"/>
    </row>
    <row r="53" spans="1:4">
      <c r="A53" s="11" t="str">
        <f t="shared" si="0"/>
        <v>{}</v>
      </c>
      <c r="C53" s="5"/>
    </row>
    <row r="54" spans="1:4">
      <c r="A54" s="11" t="str">
        <f t="shared" si="0"/>
        <v>{}</v>
      </c>
      <c r="C54" s="5"/>
      <c r="D54" s="9"/>
    </row>
    <row r="55" spans="1:4">
      <c r="A55" s="11" t="str">
        <f t="shared" si="0"/>
        <v>{}</v>
      </c>
      <c r="C55" s="5"/>
    </row>
    <row r="56" spans="1:4">
      <c r="A56" s="11" t="str">
        <f t="shared" si="0"/>
        <v>{}</v>
      </c>
      <c r="C56" s="5"/>
      <c r="D56" s="9"/>
    </row>
    <row r="57" spans="1:4">
      <c r="A57" s="11" t="str">
        <f t="shared" si="0"/>
        <v>{}</v>
      </c>
      <c r="C57" s="5"/>
    </row>
    <row r="58" spans="1:4">
      <c r="A58" s="11" t="str">
        <f t="shared" si="0"/>
        <v>{}</v>
      </c>
      <c r="C58" s="5"/>
      <c r="D58" s="9"/>
    </row>
    <row r="59" spans="1:4">
      <c r="A59" s="11" t="str">
        <f t="shared" si="0"/>
        <v>{}</v>
      </c>
      <c r="C59" s="5"/>
    </row>
    <row r="60" spans="1:4">
      <c r="A60" s="11" t="str">
        <f t="shared" si="0"/>
        <v>{}</v>
      </c>
      <c r="C60" s="5"/>
      <c r="D60" s="9"/>
    </row>
    <row r="61" spans="1:4">
      <c r="A61" s="11" t="str">
        <f t="shared" si="0"/>
        <v>{}</v>
      </c>
      <c r="C61" s="5"/>
    </row>
    <row r="62" spans="1:4">
      <c r="A62" s="11" t="str">
        <f t="shared" si="0"/>
        <v>{}</v>
      </c>
      <c r="C62" s="5"/>
      <c r="D62" s="9"/>
    </row>
    <row r="63" spans="1:4">
      <c r="A63" s="11" t="str">
        <f t="shared" si="0"/>
        <v>{}</v>
      </c>
      <c r="C63" s="5"/>
      <c r="D63" s="9"/>
    </row>
    <row r="64" spans="1:4">
      <c r="A64" s="11" t="str">
        <f t="shared" si="0"/>
        <v>{}</v>
      </c>
      <c r="C64" s="5"/>
    </row>
    <row r="65" spans="1:3">
      <c r="A65" s="11" t="str">
        <f t="shared" si="0"/>
        <v>{}</v>
      </c>
      <c r="C65" s="5"/>
    </row>
    <row r="66" spans="1:3">
      <c r="A66" s="11" t="str">
        <f t="shared" si="0"/>
        <v>{}</v>
      </c>
      <c r="C66" s="5"/>
    </row>
    <row r="67" spans="1:3">
      <c r="A67" s="11" t="str">
        <f t="shared" ref="A67:A84" si="1">"{"&amp;C67&amp;B67&amp;"}"</f>
        <v>{}</v>
      </c>
      <c r="C67" s="5"/>
    </row>
    <row r="68" spans="1:3">
      <c r="A68" s="11" t="str">
        <f t="shared" si="1"/>
        <v>{}</v>
      </c>
      <c r="C68" s="5"/>
    </row>
    <row r="69" spans="1:3">
      <c r="A69" s="11" t="str">
        <f t="shared" si="1"/>
        <v>{}</v>
      </c>
      <c r="C69" s="5"/>
    </row>
    <row r="70" spans="1:3">
      <c r="A70" s="11" t="str">
        <f t="shared" si="1"/>
        <v>{}</v>
      </c>
      <c r="C70" s="5"/>
    </row>
    <row r="71" spans="1:3">
      <c r="A71" s="11" t="str">
        <f t="shared" si="1"/>
        <v>{}</v>
      </c>
      <c r="C71" s="5"/>
    </row>
    <row r="72" spans="1:3">
      <c r="A72" s="11" t="str">
        <f t="shared" si="1"/>
        <v>{}</v>
      </c>
      <c r="C72" s="5"/>
    </row>
    <row r="73" spans="1:3">
      <c r="A73" s="11" t="str">
        <f t="shared" si="1"/>
        <v>{}</v>
      </c>
      <c r="C73" s="5"/>
    </row>
    <row r="74" spans="1:3">
      <c r="A74" s="11" t="str">
        <f t="shared" si="1"/>
        <v>{}</v>
      </c>
      <c r="C74" s="5"/>
    </row>
    <row r="75" spans="1:3">
      <c r="A75" s="11" t="str">
        <f t="shared" si="1"/>
        <v>{}</v>
      </c>
      <c r="C75" s="5"/>
    </row>
    <row r="76" spans="1:3">
      <c r="A76" s="11" t="str">
        <f t="shared" si="1"/>
        <v>{}</v>
      </c>
      <c r="C76" s="7"/>
    </row>
    <row r="77" spans="1:3">
      <c r="A77" s="11" t="str">
        <f t="shared" si="1"/>
        <v>{}</v>
      </c>
      <c r="C77" s="7"/>
    </row>
    <row r="78" spans="1:3">
      <c r="A78" s="11" t="str">
        <f t="shared" si="1"/>
        <v>{}</v>
      </c>
      <c r="C78" s="7"/>
    </row>
    <row r="79" spans="1:3">
      <c r="A79" s="11" t="str">
        <f t="shared" si="1"/>
        <v>{}</v>
      </c>
      <c r="C79" s="7"/>
    </row>
    <row r="80" spans="1:3">
      <c r="A80" s="11" t="str">
        <f t="shared" si="1"/>
        <v>{}</v>
      </c>
      <c r="C80" s="7"/>
    </row>
    <row r="81" spans="1:3">
      <c r="A81" s="11" t="str">
        <f t="shared" si="1"/>
        <v>{}</v>
      </c>
      <c r="C81" s="7"/>
    </row>
    <row r="82" spans="1:3">
      <c r="A82" s="11" t="str">
        <f t="shared" si="1"/>
        <v>{}</v>
      </c>
      <c r="C82" s="7"/>
    </row>
    <row r="83" spans="1:3">
      <c r="A83" s="11" t="str">
        <f t="shared" si="1"/>
        <v>{}</v>
      </c>
      <c r="C83" s="7"/>
    </row>
    <row r="84" spans="1:3">
      <c r="A84" s="11" t="str">
        <f t="shared" si="1"/>
        <v>{}</v>
      </c>
      <c r="C84" s="7"/>
    </row>
  </sheetData>
  <conditionalFormatting sqref="A1:A1048576">
    <cfRule type="containsText" dxfId="2" priority="2" operator="containsText" text="QD">
      <formula>NOT(ISERROR(SEARCH("QD",A1)))</formula>
    </cfRule>
    <cfRule type="cellIs" dxfId="1" priority="3" operator="equal">
      <formula>"QD"</formula>
    </cfRule>
  </conditionalFormatting>
  <conditionalFormatting sqref="E1:E1048576">
    <cfRule type="containsText" dxfId="0" priority="1" operator="containsText" text="x">
      <formula>NOT(ISERROR(SEARCH("x",E1)))</formula>
    </cfRule>
  </conditionalFormatting>
  <dataValidations count="2">
    <dataValidation type="list" allowBlank="1" showInputMessage="1" showErrorMessage="1" sqref="H1:H1048576" xr:uid="{6E502BBE-E266-4606-AADC-455AD18A7B99}">
      <formula1>OFFSET(G2,0,0,COUNTA(G:G))</formula1>
    </dataValidation>
    <dataValidation type="list" allowBlank="1" showInputMessage="1" showErrorMessage="1" sqref="B1:B84" xr:uid="{F31B0C7A-5E4A-447F-ADC7-0262F67D185A}">
      <formula1>OFFSET($G$2,0,0,COUNTA(G:G))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F7AC-AF2C-4721-8B17-D8BE124095CA}">
  <dimension ref="A1:M84"/>
  <sheetViews>
    <sheetView topLeftCell="A73" workbookViewId="0">
      <selection activeCell="D57" sqref="D57"/>
    </sheetView>
  </sheetViews>
  <sheetFormatPr defaultRowHeight="19.95" customHeight="1" outlineLevelCol="1"/>
  <cols>
    <col min="1" max="1" width="34.33203125" style="33" bestFit="1" customWidth="1"/>
    <col min="2" max="2" width="7.88671875" style="20" customWidth="1"/>
    <col min="3" max="3" width="9.5546875" style="20" customWidth="1"/>
    <col min="4" max="4" width="29.88671875" style="33" bestFit="1" customWidth="1"/>
    <col min="5" max="5" width="11.33203125" style="33" customWidth="1"/>
    <col min="6" max="6" width="10.77734375" style="33" customWidth="1"/>
    <col min="7" max="7" width="17.5546875" style="32" customWidth="1" outlineLevel="1"/>
    <col min="8" max="8" width="17.77734375" style="32" customWidth="1" outlineLevel="1"/>
    <col min="9" max="11" width="19.88671875" style="32" customWidth="1" outlineLevel="1"/>
    <col min="12" max="12" width="23.21875" style="32" customWidth="1"/>
    <col min="13" max="13" width="28.33203125" style="32" customWidth="1"/>
    <col min="14" max="16384" width="8.88671875" style="33"/>
  </cols>
  <sheetData>
    <row r="1" spans="1:13" s="20" customFormat="1" ht="19.95" customHeight="1">
      <c r="A1" s="18">
        <f>COLUMN()</f>
        <v>1</v>
      </c>
      <c r="B1" s="18">
        <f>COLUMN()</f>
        <v>2</v>
      </c>
      <c r="C1" s="18">
        <f>COLUMN()</f>
        <v>3</v>
      </c>
      <c r="D1" s="18">
        <f>COLUMN()</f>
        <v>4</v>
      </c>
      <c r="E1" s="18">
        <f>COLUMN()</f>
        <v>5</v>
      </c>
      <c r="F1" s="18">
        <f>COLUMN()</f>
        <v>6</v>
      </c>
      <c r="G1" s="19">
        <f>COLUMN()</f>
        <v>7</v>
      </c>
      <c r="H1" s="19">
        <f>COLUMN()</f>
        <v>8</v>
      </c>
      <c r="I1" s="19">
        <f>COLUMN()</f>
        <v>9</v>
      </c>
      <c r="J1" s="19">
        <f>COLUMN()</f>
        <v>10</v>
      </c>
      <c r="K1" s="19">
        <f>COLUMN()</f>
        <v>11</v>
      </c>
      <c r="L1" s="19">
        <f>COLUMN()</f>
        <v>12</v>
      </c>
      <c r="M1" s="19">
        <f>COLUMN()</f>
        <v>13</v>
      </c>
    </row>
    <row r="2" spans="1:13" s="26" customFormat="1" ht="34.200000000000003" customHeight="1">
      <c r="A2" s="21" t="s">
        <v>36</v>
      </c>
      <c r="B2" s="21" t="s">
        <v>37</v>
      </c>
      <c r="C2" s="21" t="s">
        <v>38</v>
      </c>
      <c r="D2" s="21" t="s">
        <v>39</v>
      </c>
      <c r="E2" s="21" t="s">
        <v>40</v>
      </c>
      <c r="F2" s="21" t="s">
        <v>41</v>
      </c>
      <c r="G2" s="22" t="s">
        <v>42</v>
      </c>
      <c r="H2" s="22" t="s">
        <v>43</v>
      </c>
      <c r="I2" s="23" t="s">
        <v>44</v>
      </c>
      <c r="J2" s="24" t="s">
        <v>45</v>
      </c>
      <c r="K2" s="24" t="s">
        <v>46</v>
      </c>
      <c r="L2" s="25" t="s">
        <v>47</v>
      </c>
      <c r="M2" s="22" t="s">
        <v>48</v>
      </c>
    </row>
    <row r="3" spans="1:13" s="27" customFormat="1" ht="30.6" customHeight="1">
      <c r="A3" s="27" t="str">
        <f>B3&amp;C3&amp;D3</f>
        <v>20196Nước uống đóng chai 330 ml</v>
      </c>
      <c r="B3" s="28">
        <v>2019</v>
      </c>
      <c r="C3" s="28">
        <v>6</v>
      </c>
      <c r="D3" s="29" t="s">
        <v>49</v>
      </c>
      <c r="E3" s="30" t="s">
        <v>50</v>
      </c>
      <c r="F3" s="31">
        <v>17</v>
      </c>
      <c r="G3" s="32">
        <f t="shared" ref="G3:G5" si="0">G6</f>
        <v>75000</v>
      </c>
      <c r="H3" s="32">
        <f t="shared" ref="H3:H5" si="1">H9</f>
        <v>80000</v>
      </c>
      <c r="I3" s="32">
        <v>55000</v>
      </c>
      <c r="J3" s="32">
        <v>60000</v>
      </c>
      <c r="K3" s="32">
        <v>70000</v>
      </c>
      <c r="L3" s="32">
        <v>75000</v>
      </c>
      <c r="M3" s="32">
        <v>70000</v>
      </c>
    </row>
    <row r="4" spans="1:13" s="27" customFormat="1" ht="30.6" customHeight="1">
      <c r="A4" s="27" t="str">
        <f t="shared" ref="A4:A11" si="2">B4&amp;C4&amp;D4</f>
        <v>20196Nước uống đóng chai 500 ml</v>
      </c>
      <c r="B4" s="28">
        <v>2019</v>
      </c>
      <c r="C4" s="28">
        <v>6</v>
      </c>
      <c r="D4" s="29" t="s">
        <v>51</v>
      </c>
      <c r="E4" s="30" t="s">
        <v>50</v>
      </c>
      <c r="F4" s="31">
        <v>5</v>
      </c>
      <c r="G4" s="32">
        <f t="shared" si="0"/>
        <v>85000</v>
      </c>
      <c r="H4" s="32">
        <f t="shared" si="1"/>
        <v>90000</v>
      </c>
      <c r="I4" s="32">
        <v>60000</v>
      </c>
      <c r="J4" s="32">
        <v>65000</v>
      </c>
      <c r="K4" s="32">
        <v>75000</v>
      </c>
      <c r="L4" s="32">
        <v>85000</v>
      </c>
      <c r="M4" s="32">
        <v>80000</v>
      </c>
    </row>
    <row r="5" spans="1:13" s="27" customFormat="1" ht="30.6" customHeight="1">
      <c r="A5" s="27" t="str">
        <f t="shared" si="2"/>
        <v>20196Nước uống đóng bình 20 lít</v>
      </c>
      <c r="B5" s="28">
        <v>2019</v>
      </c>
      <c r="C5" s="28">
        <v>6</v>
      </c>
      <c r="D5" s="29" t="s">
        <v>52</v>
      </c>
      <c r="E5" s="30" t="s">
        <v>53</v>
      </c>
      <c r="F5" s="31">
        <v>55</v>
      </c>
      <c r="G5" s="32">
        <f t="shared" si="0"/>
        <v>38000</v>
      </c>
      <c r="H5" s="32">
        <f t="shared" si="1"/>
        <v>52000</v>
      </c>
      <c r="I5" s="32">
        <v>14000</v>
      </c>
      <c r="J5" s="32">
        <v>16000</v>
      </c>
      <c r="K5" s="32">
        <v>18000</v>
      </c>
      <c r="L5" s="32">
        <v>18000</v>
      </c>
      <c r="M5" s="32">
        <v>20000</v>
      </c>
    </row>
    <row r="6" spans="1:13" ht="19.95" customHeight="1">
      <c r="A6" s="33" t="str">
        <f t="shared" si="2"/>
        <v>2019Nước tinh khiết Vĩnh Hảo 350ml</v>
      </c>
      <c r="B6" s="28">
        <v>2019</v>
      </c>
      <c r="D6" s="33" t="s">
        <v>54</v>
      </c>
      <c r="G6" s="32">
        <v>75000</v>
      </c>
    </row>
    <row r="7" spans="1:13" ht="19.95" customHeight="1">
      <c r="A7" s="33" t="str">
        <f t="shared" si="2"/>
        <v>2019Nước tinh khiết Vĩnh Hảo 500ml</v>
      </c>
      <c r="B7" s="28">
        <v>2019</v>
      </c>
      <c r="D7" s="33" t="s">
        <v>55</v>
      </c>
      <c r="G7" s="32">
        <v>85000</v>
      </c>
    </row>
    <row r="8" spans="1:13" ht="19.95" customHeight="1">
      <c r="A8" s="33" t="str">
        <f t="shared" si="2"/>
        <v>2019Nước tinh khiết Vĩnh Hảo bình 20 lít</v>
      </c>
      <c r="B8" s="28">
        <v>2019</v>
      </c>
      <c r="D8" s="33" t="s">
        <v>56</v>
      </c>
      <c r="G8" s="32">
        <v>38000</v>
      </c>
    </row>
    <row r="9" spans="1:13" ht="19.95" customHeight="1">
      <c r="A9" s="33" t="str">
        <f t="shared" si="2"/>
        <v>2019Nước khoáng Lavie 350ml</v>
      </c>
      <c r="B9" s="28">
        <v>2019</v>
      </c>
      <c r="D9" s="33" t="s">
        <v>57</v>
      </c>
      <c r="H9" s="32">
        <v>80000</v>
      </c>
    </row>
    <row r="10" spans="1:13" ht="19.95" customHeight="1">
      <c r="A10" s="33" t="str">
        <f t="shared" si="2"/>
        <v>2019Nước tinh khiết Vĩnh Hảo 500ml</v>
      </c>
      <c r="B10" s="28">
        <v>2019</v>
      </c>
      <c r="D10" s="33" t="s">
        <v>55</v>
      </c>
      <c r="H10" s="32">
        <v>90000</v>
      </c>
    </row>
    <row r="11" spans="1:13" ht="19.95" customHeight="1">
      <c r="A11" s="33" t="str">
        <f t="shared" si="2"/>
        <v>2019Nước tinh khiết Vĩnh Hảo bình 20 lít</v>
      </c>
      <c r="B11" s="28">
        <v>2019</v>
      </c>
      <c r="D11" s="33" t="s">
        <v>56</v>
      </c>
      <c r="H11" s="32">
        <v>52000</v>
      </c>
    </row>
    <row r="12" spans="1:13" s="27" customFormat="1" ht="30.6" customHeight="1">
      <c r="A12" s="27" t="str">
        <f>B12&amp;C12&amp;D12</f>
        <v>20197Nước uống đóng chai 330 ml</v>
      </c>
      <c r="B12" s="28">
        <v>2019</v>
      </c>
      <c r="C12" s="28">
        <v>7</v>
      </c>
      <c r="D12" s="29" t="s">
        <v>49</v>
      </c>
      <c r="E12" s="30" t="s">
        <v>50</v>
      </c>
      <c r="F12" s="31">
        <v>17</v>
      </c>
      <c r="G12" s="32">
        <f t="shared" ref="G12:G41" si="3">G15</f>
        <v>0</v>
      </c>
      <c r="H12" s="32">
        <f t="shared" ref="H12:H41" si="4">H18</f>
        <v>0</v>
      </c>
      <c r="I12" s="32">
        <v>55000</v>
      </c>
      <c r="J12" s="32">
        <v>60000</v>
      </c>
      <c r="K12" s="32">
        <v>70000</v>
      </c>
      <c r="L12" s="32"/>
      <c r="M12" s="32"/>
    </row>
    <row r="13" spans="1:13" s="27" customFormat="1" ht="30.6" customHeight="1">
      <c r="A13" s="27" t="str">
        <f t="shared" ref="A13:A14" si="5">B13&amp;C13&amp;D13</f>
        <v>20197Nước uống đóng chai 500 ml</v>
      </c>
      <c r="B13" s="28">
        <v>2019</v>
      </c>
      <c r="C13" s="28">
        <v>7</v>
      </c>
      <c r="D13" s="29" t="s">
        <v>51</v>
      </c>
      <c r="E13" s="30" t="s">
        <v>50</v>
      </c>
      <c r="F13" s="31">
        <v>5</v>
      </c>
      <c r="G13" s="32">
        <f t="shared" si="3"/>
        <v>0</v>
      </c>
      <c r="H13" s="32">
        <f t="shared" si="4"/>
        <v>0</v>
      </c>
      <c r="I13" s="32">
        <v>60000</v>
      </c>
      <c r="J13" s="32">
        <v>65000</v>
      </c>
      <c r="K13" s="32">
        <v>75000</v>
      </c>
      <c r="L13" s="32"/>
      <c r="M13" s="32"/>
    </row>
    <row r="14" spans="1:13" s="27" customFormat="1" ht="30.6" customHeight="1">
      <c r="A14" s="27" t="str">
        <f t="shared" si="5"/>
        <v>20197Nước uống đóng bình 20 lít</v>
      </c>
      <c r="B14" s="28">
        <v>2019</v>
      </c>
      <c r="C14" s="28">
        <v>7</v>
      </c>
      <c r="D14" s="29" t="s">
        <v>52</v>
      </c>
      <c r="E14" s="30" t="s">
        <v>53</v>
      </c>
      <c r="F14" s="31">
        <v>55</v>
      </c>
      <c r="G14" s="32">
        <f t="shared" si="3"/>
        <v>0</v>
      </c>
      <c r="H14" s="32">
        <f t="shared" si="4"/>
        <v>0</v>
      </c>
      <c r="I14" s="32">
        <v>13000</v>
      </c>
      <c r="J14" s="32">
        <v>16000</v>
      </c>
      <c r="K14" s="32">
        <v>18000</v>
      </c>
      <c r="L14" s="32"/>
      <c r="M14" s="32"/>
    </row>
    <row r="15" spans="1:13" s="27" customFormat="1" ht="30.6" customHeight="1">
      <c r="A15" s="27" t="str">
        <f>B15&amp;C15&amp;D15</f>
        <v>20198Nước uống đóng chai 330 ml</v>
      </c>
      <c r="B15" s="28">
        <v>2019</v>
      </c>
      <c r="C15" s="28">
        <v>8</v>
      </c>
      <c r="D15" s="29" t="s">
        <v>49</v>
      </c>
      <c r="E15" s="30" t="s">
        <v>50</v>
      </c>
      <c r="F15" s="31">
        <v>20</v>
      </c>
      <c r="G15" s="32">
        <f t="shared" si="3"/>
        <v>0</v>
      </c>
      <c r="H15" s="32">
        <f t="shared" si="4"/>
        <v>0</v>
      </c>
      <c r="I15" s="32">
        <v>55000</v>
      </c>
      <c r="J15" s="32">
        <v>60000</v>
      </c>
      <c r="K15" s="32">
        <v>70000</v>
      </c>
      <c r="L15" s="32"/>
      <c r="M15" s="32"/>
    </row>
    <row r="16" spans="1:13" s="27" customFormat="1" ht="30.6" customHeight="1">
      <c r="A16" s="27" t="str">
        <f t="shared" ref="A16:A17" si="6">B16&amp;C16&amp;D16</f>
        <v>20198Nước uống đóng chai 500 ml</v>
      </c>
      <c r="B16" s="28">
        <v>2019</v>
      </c>
      <c r="C16" s="28">
        <v>8</v>
      </c>
      <c r="D16" s="29" t="s">
        <v>51</v>
      </c>
      <c r="E16" s="30" t="s">
        <v>50</v>
      </c>
      <c r="F16" s="31">
        <v>7</v>
      </c>
      <c r="G16" s="32">
        <f t="shared" si="3"/>
        <v>0</v>
      </c>
      <c r="H16" s="32">
        <f t="shared" si="4"/>
        <v>0</v>
      </c>
      <c r="I16" s="32">
        <v>60000</v>
      </c>
      <c r="J16" s="32">
        <v>65000</v>
      </c>
      <c r="K16" s="32">
        <v>75000</v>
      </c>
      <c r="L16" s="32"/>
      <c r="M16" s="32"/>
    </row>
    <row r="17" spans="1:13" s="27" customFormat="1" ht="30.6" customHeight="1">
      <c r="A17" s="27" t="str">
        <f t="shared" si="6"/>
        <v>20198Nước uống đóng bình 20 lít</v>
      </c>
      <c r="B17" s="28">
        <v>2019</v>
      </c>
      <c r="C17" s="28">
        <v>8</v>
      </c>
      <c r="D17" s="29" t="s">
        <v>52</v>
      </c>
      <c r="E17" s="30" t="s">
        <v>53</v>
      </c>
      <c r="F17" s="31">
        <v>55</v>
      </c>
      <c r="G17" s="32">
        <f t="shared" si="3"/>
        <v>0</v>
      </c>
      <c r="H17" s="32">
        <f t="shared" si="4"/>
        <v>0</v>
      </c>
      <c r="I17" s="32">
        <v>13000</v>
      </c>
      <c r="J17" s="32">
        <v>16000</v>
      </c>
      <c r="K17" s="32">
        <v>18000</v>
      </c>
      <c r="L17" s="32"/>
      <c r="M17" s="32"/>
    </row>
    <row r="18" spans="1:13" s="27" customFormat="1" ht="30.6" customHeight="1">
      <c r="A18" s="27" t="str">
        <f>B18&amp;C18&amp;D18</f>
        <v>20199Nước uống đóng chai 330 ml</v>
      </c>
      <c r="B18" s="28">
        <v>2019</v>
      </c>
      <c r="C18" s="28">
        <v>9</v>
      </c>
      <c r="D18" s="29" t="s">
        <v>49</v>
      </c>
      <c r="E18" s="30" t="s">
        <v>50</v>
      </c>
      <c r="F18" s="31">
        <v>20</v>
      </c>
      <c r="G18" s="32">
        <f t="shared" si="3"/>
        <v>0</v>
      </c>
      <c r="H18" s="32">
        <f t="shared" si="4"/>
        <v>0</v>
      </c>
      <c r="I18" s="32">
        <v>55000</v>
      </c>
      <c r="J18" s="32">
        <v>60000</v>
      </c>
      <c r="K18" s="32">
        <v>70000</v>
      </c>
      <c r="L18" s="32"/>
      <c r="M18" s="32"/>
    </row>
    <row r="19" spans="1:13" s="27" customFormat="1" ht="30.6" customHeight="1">
      <c r="A19" s="27" t="str">
        <f t="shared" ref="A19:A20" si="7">B19&amp;C19&amp;D19</f>
        <v>20199Nước uống đóng chai 500 ml</v>
      </c>
      <c r="B19" s="28">
        <v>2019</v>
      </c>
      <c r="C19" s="28">
        <v>9</v>
      </c>
      <c r="D19" s="29" t="s">
        <v>51</v>
      </c>
      <c r="E19" s="30" t="s">
        <v>50</v>
      </c>
      <c r="F19" s="31">
        <v>7</v>
      </c>
      <c r="G19" s="32">
        <f t="shared" si="3"/>
        <v>0</v>
      </c>
      <c r="H19" s="32">
        <f t="shared" si="4"/>
        <v>0</v>
      </c>
      <c r="I19" s="32">
        <v>60000</v>
      </c>
      <c r="J19" s="32">
        <v>65000</v>
      </c>
      <c r="K19" s="32">
        <v>75000</v>
      </c>
      <c r="L19" s="32"/>
      <c r="M19" s="32"/>
    </row>
    <row r="20" spans="1:13" s="27" customFormat="1" ht="30.6" customHeight="1">
      <c r="A20" s="27" t="str">
        <f t="shared" si="7"/>
        <v>20199Nước uống đóng bình 20 lít</v>
      </c>
      <c r="B20" s="28">
        <v>2019</v>
      </c>
      <c r="C20" s="28">
        <v>9</v>
      </c>
      <c r="D20" s="29" t="s">
        <v>52</v>
      </c>
      <c r="E20" s="30" t="s">
        <v>53</v>
      </c>
      <c r="F20" s="31">
        <v>55</v>
      </c>
      <c r="G20" s="32">
        <f t="shared" si="3"/>
        <v>0</v>
      </c>
      <c r="H20" s="32">
        <f t="shared" si="4"/>
        <v>0</v>
      </c>
      <c r="I20" s="32">
        <v>13000</v>
      </c>
      <c r="J20" s="32">
        <v>16000</v>
      </c>
      <c r="K20" s="32">
        <v>18000</v>
      </c>
      <c r="L20" s="32"/>
      <c r="M20" s="32"/>
    </row>
    <row r="21" spans="1:13" s="27" customFormat="1" ht="30.6" customHeight="1">
      <c r="A21" s="27" t="str">
        <f>B21&amp;C21&amp;D21</f>
        <v>201910Nước uống đóng chai 330 ml</v>
      </c>
      <c r="B21" s="28">
        <v>2019</v>
      </c>
      <c r="C21" s="28">
        <v>10</v>
      </c>
      <c r="D21" s="29" t="s">
        <v>49</v>
      </c>
      <c r="E21" s="30" t="s">
        <v>50</v>
      </c>
      <c r="F21" s="31">
        <v>40</v>
      </c>
      <c r="G21" s="32">
        <f t="shared" si="3"/>
        <v>0</v>
      </c>
      <c r="H21" s="32">
        <f t="shared" si="4"/>
        <v>0</v>
      </c>
      <c r="I21" s="32">
        <v>55000</v>
      </c>
      <c r="J21" s="32">
        <v>60000</v>
      </c>
      <c r="K21" s="32">
        <v>70000</v>
      </c>
      <c r="L21" s="32"/>
      <c r="M21" s="32"/>
    </row>
    <row r="22" spans="1:13" s="27" customFormat="1" ht="30.6" customHeight="1">
      <c r="A22" s="27" t="str">
        <f t="shared" ref="A22:A23" si="8">B22&amp;C22&amp;D22</f>
        <v>201910Nước uống đóng chai 500 ml</v>
      </c>
      <c r="B22" s="28">
        <v>2019</v>
      </c>
      <c r="C22" s="28">
        <v>10</v>
      </c>
      <c r="D22" s="29" t="s">
        <v>51</v>
      </c>
      <c r="E22" s="30" t="s">
        <v>50</v>
      </c>
      <c r="F22" s="31">
        <v>5</v>
      </c>
      <c r="G22" s="32">
        <f t="shared" si="3"/>
        <v>0</v>
      </c>
      <c r="H22" s="32">
        <f t="shared" si="4"/>
        <v>0</v>
      </c>
      <c r="I22" s="32">
        <v>60000</v>
      </c>
      <c r="J22" s="32">
        <v>65000</v>
      </c>
      <c r="K22" s="32">
        <v>75000</v>
      </c>
      <c r="L22" s="32"/>
      <c r="M22" s="32"/>
    </row>
    <row r="23" spans="1:13" s="27" customFormat="1" ht="30.6" customHeight="1">
      <c r="A23" s="27" t="str">
        <f t="shared" si="8"/>
        <v>201910Nước uống đóng bình 20 lít</v>
      </c>
      <c r="B23" s="28">
        <v>2019</v>
      </c>
      <c r="C23" s="28">
        <v>10</v>
      </c>
      <c r="D23" s="29" t="s">
        <v>52</v>
      </c>
      <c r="E23" s="30" t="s">
        <v>53</v>
      </c>
      <c r="F23" s="31">
        <v>50</v>
      </c>
      <c r="G23" s="32">
        <f t="shared" si="3"/>
        <v>0</v>
      </c>
      <c r="H23" s="32">
        <f t="shared" si="4"/>
        <v>0</v>
      </c>
      <c r="I23" s="32">
        <v>13000</v>
      </c>
      <c r="J23" s="32">
        <v>16000</v>
      </c>
      <c r="K23" s="32">
        <v>18000</v>
      </c>
      <c r="L23" s="32"/>
      <c r="M23" s="32"/>
    </row>
    <row r="24" spans="1:13" s="27" customFormat="1" ht="30.6" customHeight="1">
      <c r="A24" s="27" t="str">
        <f>B24&amp;C24&amp;D24</f>
        <v>201911Nước uống đóng chai 330 ml</v>
      </c>
      <c r="B24" s="28">
        <v>2019</v>
      </c>
      <c r="C24" s="28">
        <v>11</v>
      </c>
      <c r="D24" s="29" t="s">
        <v>49</v>
      </c>
      <c r="E24" s="30" t="s">
        <v>50</v>
      </c>
      <c r="F24" s="31">
        <v>37</v>
      </c>
      <c r="G24" s="32">
        <f t="shared" si="3"/>
        <v>0</v>
      </c>
      <c r="H24" s="32">
        <f t="shared" si="4"/>
        <v>0</v>
      </c>
      <c r="I24" s="32">
        <v>55000</v>
      </c>
      <c r="J24" s="32">
        <v>60000</v>
      </c>
      <c r="K24" s="32">
        <v>70000</v>
      </c>
      <c r="L24" s="32"/>
      <c r="M24" s="32"/>
    </row>
    <row r="25" spans="1:13" s="27" customFormat="1" ht="30.6" customHeight="1">
      <c r="A25" s="27" t="str">
        <f t="shared" ref="A25:A26" si="9">B25&amp;C25&amp;D25</f>
        <v>201911Nước uống đóng chai 500 ml</v>
      </c>
      <c r="B25" s="28">
        <v>2019</v>
      </c>
      <c r="C25" s="28">
        <v>11</v>
      </c>
      <c r="D25" s="29" t="s">
        <v>51</v>
      </c>
      <c r="E25" s="30" t="s">
        <v>50</v>
      </c>
      <c r="F25" s="31">
        <v>5</v>
      </c>
      <c r="G25" s="32">
        <f t="shared" si="3"/>
        <v>0</v>
      </c>
      <c r="H25" s="32">
        <f t="shared" si="4"/>
        <v>0</v>
      </c>
      <c r="I25" s="32">
        <v>60000</v>
      </c>
      <c r="J25" s="32">
        <v>65000</v>
      </c>
      <c r="K25" s="32">
        <v>75000</v>
      </c>
      <c r="L25" s="32"/>
      <c r="M25" s="32"/>
    </row>
    <row r="26" spans="1:13" s="27" customFormat="1" ht="30.6" customHeight="1">
      <c r="A26" s="27" t="str">
        <f t="shared" si="9"/>
        <v>201911Nước uống đóng bình 20 lít</v>
      </c>
      <c r="B26" s="28">
        <v>2019</v>
      </c>
      <c r="C26" s="28">
        <v>11</v>
      </c>
      <c r="D26" s="29" t="s">
        <v>52</v>
      </c>
      <c r="E26" s="30" t="s">
        <v>53</v>
      </c>
      <c r="F26" s="31">
        <v>55</v>
      </c>
      <c r="G26" s="32">
        <f t="shared" si="3"/>
        <v>0</v>
      </c>
      <c r="H26" s="32">
        <f t="shared" si="4"/>
        <v>0</v>
      </c>
      <c r="I26" s="32">
        <v>13000</v>
      </c>
      <c r="J26" s="32">
        <v>16000</v>
      </c>
      <c r="K26" s="32">
        <v>18000</v>
      </c>
      <c r="L26" s="32"/>
      <c r="M26" s="32"/>
    </row>
    <row r="27" spans="1:13" s="27" customFormat="1" ht="30.6" customHeight="1">
      <c r="A27" s="27" t="str">
        <f>B27&amp;C27&amp;D27</f>
        <v>201912Nước uống đóng chai 330 ml</v>
      </c>
      <c r="B27" s="28">
        <v>2019</v>
      </c>
      <c r="C27" s="28">
        <v>12</v>
      </c>
      <c r="D27" s="29" t="s">
        <v>49</v>
      </c>
      <c r="E27" s="30" t="s">
        <v>50</v>
      </c>
      <c r="F27" s="31">
        <v>25</v>
      </c>
      <c r="G27" s="32">
        <f t="shared" si="3"/>
        <v>0</v>
      </c>
      <c r="H27" s="32">
        <f t="shared" si="4"/>
        <v>0</v>
      </c>
      <c r="I27" s="32">
        <v>55000</v>
      </c>
      <c r="J27" s="32">
        <v>60000</v>
      </c>
      <c r="K27" s="32">
        <v>70000</v>
      </c>
      <c r="L27" s="32"/>
      <c r="M27" s="32"/>
    </row>
    <row r="28" spans="1:13" s="27" customFormat="1" ht="30.6" customHeight="1">
      <c r="A28" s="27" t="str">
        <f t="shared" ref="A28:A29" si="10">B28&amp;C28&amp;D28</f>
        <v>201912Nước uống đóng chai 500 ml</v>
      </c>
      <c r="B28" s="28">
        <v>2019</v>
      </c>
      <c r="C28" s="28">
        <v>12</v>
      </c>
      <c r="D28" s="29" t="s">
        <v>51</v>
      </c>
      <c r="E28" s="30" t="s">
        <v>50</v>
      </c>
      <c r="F28" s="31">
        <v>5</v>
      </c>
      <c r="G28" s="32">
        <f t="shared" si="3"/>
        <v>0</v>
      </c>
      <c r="H28" s="32">
        <f t="shared" si="4"/>
        <v>0</v>
      </c>
      <c r="I28" s="32">
        <v>60000</v>
      </c>
      <c r="J28" s="32">
        <v>65000</v>
      </c>
      <c r="K28" s="32">
        <v>75000</v>
      </c>
      <c r="L28" s="32"/>
      <c r="M28" s="32"/>
    </row>
    <row r="29" spans="1:13" s="27" customFormat="1" ht="30.6" customHeight="1">
      <c r="A29" s="27" t="str">
        <f t="shared" si="10"/>
        <v>201912Nước uống đóng bình 20 lít</v>
      </c>
      <c r="B29" s="28">
        <v>2019</v>
      </c>
      <c r="C29" s="28">
        <v>12</v>
      </c>
      <c r="D29" s="29" t="s">
        <v>52</v>
      </c>
      <c r="E29" s="30" t="s">
        <v>53</v>
      </c>
      <c r="F29" s="31">
        <v>55</v>
      </c>
      <c r="G29" s="32">
        <f t="shared" si="3"/>
        <v>0</v>
      </c>
      <c r="H29" s="32">
        <f t="shared" si="4"/>
        <v>0</v>
      </c>
      <c r="I29" s="32">
        <v>13000</v>
      </c>
      <c r="J29" s="32">
        <v>16000</v>
      </c>
      <c r="K29" s="32">
        <v>18000</v>
      </c>
      <c r="L29" s="32"/>
      <c r="M29" s="32"/>
    </row>
    <row r="30" spans="1:13" s="27" customFormat="1" ht="30.6" customHeight="1">
      <c r="A30" s="27" t="str">
        <f>B30&amp;C30&amp;D30</f>
        <v>20201Nước uống đóng chai 330 ml</v>
      </c>
      <c r="B30" s="28">
        <v>2020</v>
      </c>
      <c r="C30" s="28">
        <v>1</v>
      </c>
      <c r="D30" s="29" t="s">
        <v>49</v>
      </c>
      <c r="E30" s="30" t="s">
        <v>50</v>
      </c>
      <c r="F30" s="31">
        <v>30</v>
      </c>
      <c r="G30" s="32">
        <f t="shared" si="3"/>
        <v>0</v>
      </c>
      <c r="H30" s="32">
        <f t="shared" si="4"/>
        <v>0</v>
      </c>
      <c r="I30" s="32">
        <v>55000</v>
      </c>
      <c r="J30" s="32">
        <v>60000</v>
      </c>
      <c r="K30" s="32">
        <v>70000</v>
      </c>
      <c r="L30" s="32"/>
      <c r="M30" s="32"/>
    </row>
    <row r="31" spans="1:13" s="27" customFormat="1" ht="30.6" customHeight="1">
      <c r="A31" s="27" t="str">
        <f t="shared" ref="A31:A32" si="11">B31&amp;C31&amp;D31</f>
        <v>20201Nước uống đóng chai 500 ml</v>
      </c>
      <c r="B31" s="28">
        <v>2020</v>
      </c>
      <c r="C31" s="28">
        <v>1</v>
      </c>
      <c r="D31" s="29" t="s">
        <v>51</v>
      </c>
      <c r="E31" s="30" t="s">
        <v>50</v>
      </c>
      <c r="F31" s="31">
        <v>5</v>
      </c>
      <c r="G31" s="32">
        <f t="shared" si="3"/>
        <v>0</v>
      </c>
      <c r="H31" s="32">
        <f t="shared" si="4"/>
        <v>0</v>
      </c>
      <c r="I31" s="32">
        <v>60000</v>
      </c>
      <c r="J31" s="32">
        <v>65000</v>
      </c>
      <c r="K31" s="32">
        <v>75000</v>
      </c>
      <c r="L31" s="32"/>
      <c r="M31" s="32"/>
    </row>
    <row r="32" spans="1:13" s="27" customFormat="1" ht="30.6" customHeight="1">
      <c r="A32" s="27" t="str">
        <f t="shared" si="11"/>
        <v>20201Nước uống đóng bình 20 lít</v>
      </c>
      <c r="B32" s="28">
        <v>2020</v>
      </c>
      <c r="C32" s="28">
        <v>1</v>
      </c>
      <c r="D32" s="29" t="s">
        <v>52</v>
      </c>
      <c r="E32" s="30" t="s">
        <v>53</v>
      </c>
      <c r="F32" s="31">
        <v>65</v>
      </c>
      <c r="G32" s="32">
        <f t="shared" si="3"/>
        <v>0</v>
      </c>
      <c r="H32" s="32">
        <f t="shared" si="4"/>
        <v>0</v>
      </c>
      <c r="I32" s="32">
        <v>13000</v>
      </c>
      <c r="J32" s="32">
        <v>16000</v>
      </c>
      <c r="K32" s="32">
        <v>18000</v>
      </c>
      <c r="L32" s="32"/>
      <c r="M32" s="32"/>
    </row>
    <row r="33" spans="1:13" s="27" customFormat="1" ht="30.6" customHeight="1">
      <c r="A33" s="27" t="str">
        <f>B33&amp;C33&amp;D33</f>
        <v>20202Nước uống đóng chai 330 ml</v>
      </c>
      <c r="B33" s="28">
        <v>2020</v>
      </c>
      <c r="C33" s="28">
        <v>2</v>
      </c>
      <c r="D33" s="29" t="s">
        <v>49</v>
      </c>
      <c r="E33" s="30" t="s">
        <v>50</v>
      </c>
      <c r="F33" s="31">
        <v>20</v>
      </c>
      <c r="G33" s="32">
        <f t="shared" si="3"/>
        <v>0</v>
      </c>
      <c r="H33" s="32">
        <f t="shared" si="4"/>
        <v>0</v>
      </c>
      <c r="I33" s="32">
        <v>55000</v>
      </c>
      <c r="J33" s="32">
        <v>60000</v>
      </c>
      <c r="K33" s="32">
        <v>70000</v>
      </c>
      <c r="L33" s="32"/>
      <c r="M33" s="32"/>
    </row>
    <row r="34" spans="1:13" s="27" customFormat="1" ht="30.6" customHeight="1">
      <c r="A34" s="27" t="str">
        <f t="shared" ref="A34:A35" si="12">B34&amp;C34&amp;D34</f>
        <v>20202Nước uống đóng chai 500 ml</v>
      </c>
      <c r="B34" s="28">
        <v>2020</v>
      </c>
      <c r="C34" s="28">
        <v>2</v>
      </c>
      <c r="D34" s="29" t="s">
        <v>51</v>
      </c>
      <c r="E34" s="30" t="s">
        <v>50</v>
      </c>
      <c r="F34" s="31">
        <v>5</v>
      </c>
      <c r="G34" s="32">
        <f t="shared" si="3"/>
        <v>0</v>
      </c>
      <c r="H34" s="32">
        <f t="shared" si="4"/>
        <v>0</v>
      </c>
      <c r="I34" s="32">
        <v>60000</v>
      </c>
      <c r="J34" s="32">
        <v>65000</v>
      </c>
      <c r="K34" s="32">
        <v>75000</v>
      </c>
      <c r="L34" s="32"/>
      <c r="M34" s="32"/>
    </row>
    <row r="35" spans="1:13" s="27" customFormat="1" ht="30.6" customHeight="1">
      <c r="A35" s="27" t="str">
        <f t="shared" si="12"/>
        <v>20202Nước uống đóng bình 20 lít</v>
      </c>
      <c r="B35" s="28">
        <v>2020</v>
      </c>
      <c r="C35" s="28">
        <v>2</v>
      </c>
      <c r="D35" s="29" t="s">
        <v>52</v>
      </c>
      <c r="E35" s="30" t="s">
        <v>53</v>
      </c>
      <c r="F35" s="31">
        <v>55</v>
      </c>
      <c r="G35" s="32">
        <f t="shared" si="3"/>
        <v>0</v>
      </c>
      <c r="H35" s="32">
        <f t="shared" si="4"/>
        <v>0</v>
      </c>
      <c r="I35" s="32">
        <v>13000</v>
      </c>
      <c r="J35" s="32">
        <v>16000</v>
      </c>
      <c r="K35" s="32">
        <v>18000</v>
      </c>
      <c r="L35" s="32"/>
      <c r="M35" s="32"/>
    </row>
    <row r="36" spans="1:13" s="27" customFormat="1" ht="30.6" customHeight="1">
      <c r="A36" s="27" t="str">
        <f>B36&amp;C36&amp;D36</f>
        <v>20203Nước uống đóng chai 330 ml</v>
      </c>
      <c r="B36" s="28">
        <v>2020</v>
      </c>
      <c r="C36" s="28">
        <v>3</v>
      </c>
      <c r="D36" s="29" t="s">
        <v>49</v>
      </c>
      <c r="E36" s="30" t="s">
        <v>50</v>
      </c>
      <c r="F36" s="31">
        <v>25</v>
      </c>
      <c r="G36" s="32">
        <f t="shared" si="3"/>
        <v>0</v>
      </c>
      <c r="H36" s="32">
        <f t="shared" si="4"/>
        <v>0</v>
      </c>
      <c r="I36" s="32">
        <v>55000</v>
      </c>
      <c r="J36" s="32">
        <v>60000</v>
      </c>
      <c r="K36" s="32">
        <v>70000</v>
      </c>
      <c r="L36" s="32"/>
      <c r="M36" s="32"/>
    </row>
    <row r="37" spans="1:13" s="27" customFormat="1" ht="30.6" customHeight="1">
      <c r="A37" s="27" t="str">
        <f t="shared" ref="A37:A38" si="13">B37&amp;C37&amp;D37</f>
        <v>20203Nước uống đóng chai 500 ml</v>
      </c>
      <c r="B37" s="28">
        <v>2020</v>
      </c>
      <c r="C37" s="28">
        <v>3</v>
      </c>
      <c r="D37" s="29" t="s">
        <v>51</v>
      </c>
      <c r="E37" s="30" t="s">
        <v>50</v>
      </c>
      <c r="F37" s="31">
        <v>5</v>
      </c>
      <c r="G37" s="32">
        <f t="shared" si="3"/>
        <v>0</v>
      </c>
      <c r="H37" s="32">
        <f t="shared" si="4"/>
        <v>0</v>
      </c>
      <c r="I37" s="32">
        <v>60000</v>
      </c>
      <c r="J37" s="32">
        <v>65000</v>
      </c>
      <c r="K37" s="32">
        <v>75000</v>
      </c>
      <c r="L37" s="32"/>
      <c r="M37" s="32"/>
    </row>
    <row r="38" spans="1:13" s="27" customFormat="1" ht="30.6" customHeight="1">
      <c r="A38" s="27" t="str">
        <f t="shared" si="13"/>
        <v>20203Nước uống đóng bình 20 lít</v>
      </c>
      <c r="B38" s="28">
        <v>2020</v>
      </c>
      <c r="C38" s="28">
        <v>3</v>
      </c>
      <c r="D38" s="29" t="s">
        <v>52</v>
      </c>
      <c r="E38" s="30" t="s">
        <v>53</v>
      </c>
      <c r="F38" s="31">
        <v>40</v>
      </c>
      <c r="G38" s="32">
        <f t="shared" si="3"/>
        <v>0</v>
      </c>
      <c r="H38" s="32">
        <f t="shared" si="4"/>
        <v>0</v>
      </c>
      <c r="I38" s="32">
        <v>13000</v>
      </c>
      <c r="J38" s="32">
        <v>16000</v>
      </c>
      <c r="K38" s="32">
        <v>18000</v>
      </c>
      <c r="L38" s="32"/>
      <c r="M38" s="32"/>
    </row>
    <row r="39" spans="1:13" s="27" customFormat="1" ht="30.6" customHeight="1">
      <c r="A39" s="27" t="str">
        <f>B39&amp;C39&amp;D39</f>
        <v>20204Nước uống đóng chai 330 ml</v>
      </c>
      <c r="B39" s="28">
        <v>2020</v>
      </c>
      <c r="C39" s="28">
        <v>4</v>
      </c>
      <c r="D39" s="29" t="s">
        <v>49</v>
      </c>
      <c r="E39" s="30" t="s">
        <v>50</v>
      </c>
      <c r="F39" s="31">
        <v>50</v>
      </c>
      <c r="G39" s="32">
        <f t="shared" si="3"/>
        <v>0</v>
      </c>
      <c r="H39" s="32">
        <f t="shared" si="4"/>
        <v>0</v>
      </c>
      <c r="I39" s="32">
        <v>55000</v>
      </c>
      <c r="J39" s="32">
        <v>60000</v>
      </c>
      <c r="K39" s="32">
        <v>70000</v>
      </c>
      <c r="L39" s="32"/>
      <c r="M39" s="32"/>
    </row>
    <row r="40" spans="1:13" s="27" customFormat="1" ht="30.6" customHeight="1">
      <c r="A40" s="27" t="str">
        <f t="shared" ref="A40:A41" si="14">B40&amp;C40&amp;D40</f>
        <v>20204Nước uống đóng chai 500 ml</v>
      </c>
      <c r="B40" s="28">
        <v>2020</v>
      </c>
      <c r="C40" s="28">
        <v>4</v>
      </c>
      <c r="D40" s="29" t="s">
        <v>51</v>
      </c>
      <c r="E40" s="30" t="s">
        <v>50</v>
      </c>
      <c r="F40" s="31">
        <v>5</v>
      </c>
      <c r="G40" s="32">
        <f t="shared" si="3"/>
        <v>0</v>
      </c>
      <c r="H40" s="32">
        <f t="shared" si="4"/>
        <v>0</v>
      </c>
      <c r="I40" s="32">
        <v>60000</v>
      </c>
      <c r="J40" s="32">
        <v>65000</v>
      </c>
      <c r="K40" s="32">
        <v>75000</v>
      </c>
      <c r="L40" s="32"/>
      <c r="M40" s="32"/>
    </row>
    <row r="41" spans="1:13" s="27" customFormat="1" ht="30.6" customHeight="1">
      <c r="A41" s="27" t="str">
        <f t="shared" si="14"/>
        <v>20204Nước uống đóng bình 20 lít</v>
      </c>
      <c r="B41" s="28">
        <v>2020</v>
      </c>
      <c r="C41" s="28">
        <v>4</v>
      </c>
      <c r="D41" s="29" t="s">
        <v>52</v>
      </c>
      <c r="E41" s="30" t="s">
        <v>53</v>
      </c>
      <c r="F41" s="31">
        <v>55</v>
      </c>
      <c r="G41" s="32">
        <f t="shared" si="3"/>
        <v>0</v>
      </c>
      <c r="H41" s="32">
        <f t="shared" si="4"/>
        <v>0</v>
      </c>
      <c r="I41" s="32">
        <v>13000</v>
      </c>
      <c r="J41" s="32">
        <v>16000</v>
      </c>
      <c r="K41" s="32">
        <v>18000</v>
      </c>
      <c r="L41" s="32"/>
      <c r="M41" s="32"/>
    </row>
    <row r="42" spans="1:13" ht="19.95" customHeight="1">
      <c r="A42" s="27" t="str">
        <f>B42&amp;C42&amp;D42</f>
        <v>20205Nước uống đóng chai 330 ml</v>
      </c>
      <c r="B42" s="28">
        <v>2020</v>
      </c>
      <c r="C42" s="28">
        <v>5</v>
      </c>
      <c r="D42" s="29" t="s">
        <v>49</v>
      </c>
      <c r="E42" s="30" t="s">
        <v>50</v>
      </c>
      <c r="F42" s="31">
        <v>15</v>
      </c>
    </row>
    <row r="43" spans="1:13" ht="19.95" customHeight="1">
      <c r="A43" s="27" t="str">
        <f t="shared" ref="A43:A44" si="15">B43&amp;C43&amp;D43</f>
        <v>20205Nước uống đóng chai 500 ml</v>
      </c>
      <c r="B43" s="28">
        <v>2020</v>
      </c>
      <c r="C43" s="28">
        <v>5</v>
      </c>
      <c r="D43" s="29" t="s">
        <v>51</v>
      </c>
      <c r="E43" s="30" t="s">
        <v>50</v>
      </c>
      <c r="F43" s="31">
        <v>5</v>
      </c>
    </row>
    <row r="44" spans="1:13" ht="19.95" customHeight="1">
      <c r="A44" s="27" t="str">
        <f t="shared" si="15"/>
        <v>20205Nước uống đóng bình 20 lít</v>
      </c>
      <c r="B44" s="28">
        <v>2020</v>
      </c>
      <c r="C44" s="28">
        <v>5</v>
      </c>
      <c r="D44" s="29" t="s">
        <v>52</v>
      </c>
      <c r="E44" s="30" t="s">
        <v>53</v>
      </c>
      <c r="F44" s="31">
        <v>60</v>
      </c>
    </row>
    <row r="45" spans="1:13" ht="19.95" customHeight="1">
      <c r="A45" s="27" t="str">
        <f>B45&amp;C45&amp;D45</f>
        <v>20207Nước uống đóng chai 330 ml</v>
      </c>
      <c r="B45" s="28">
        <v>2020</v>
      </c>
      <c r="C45" s="28">
        <v>7</v>
      </c>
      <c r="D45" s="29" t="s">
        <v>49</v>
      </c>
      <c r="E45" s="30" t="s">
        <v>50</v>
      </c>
      <c r="F45" s="31">
        <v>25</v>
      </c>
    </row>
    <row r="46" spans="1:13" ht="19.95" customHeight="1">
      <c r="A46" s="27" t="str">
        <f t="shared" ref="A46:A47" si="16">B46&amp;C46&amp;D46</f>
        <v>20207Nước uống đóng chai 500 ml</v>
      </c>
      <c r="B46" s="28">
        <v>2020</v>
      </c>
      <c r="C46" s="28">
        <v>7</v>
      </c>
      <c r="D46" s="29" t="s">
        <v>51</v>
      </c>
      <c r="E46" s="30" t="s">
        <v>50</v>
      </c>
      <c r="F46" s="31">
        <v>5</v>
      </c>
    </row>
    <row r="47" spans="1:13" ht="19.95" customHeight="1">
      <c r="A47" s="27" t="str">
        <f t="shared" si="16"/>
        <v>20207Nước uống đóng bình 20 lít</v>
      </c>
      <c r="B47" s="28">
        <v>2020</v>
      </c>
      <c r="C47" s="28">
        <v>7</v>
      </c>
      <c r="D47" s="29" t="s">
        <v>52</v>
      </c>
      <c r="E47" s="30" t="s">
        <v>53</v>
      </c>
      <c r="F47" s="31">
        <v>55</v>
      </c>
    </row>
    <row r="48" spans="1:13" ht="19.95" customHeight="1">
      <c r="A48" s="27" t="str">
        <f>B48&amp;C48&amp;D48</f>
        <v>20208Nước uống đóng chai 330 ml</v>
      </c>
      <c r="B48" s="28">
        <v>2020</v>
      </c>
      <c r="C48" s="28">
        <v>8</v>
      </c>
      <c r="D48" s="29" t="s">
        <v>49</v>
      </c>
      <c r="E48" s="30" t="s">
        <v>50</v>
      </c>
      <c r="F48" s="31">
        <v>25</v>
      </c>
    </row>
    <row r="49" spans="1:6" ht="19.95" customHeight="1">
      <c r="A49" s="27" t="str">
        <f t="shared" ref="A49:A50" si="17">B49&amp;C49&amp;D49</f>
        <v>20208Nước uống đóng chai 500 ml</v>
      </c>
      <c r="B49" s="28">
        <v>2020</v>
      </c>
      <c r="C49" s="28">
        <v>8</v>
      </c>
      <c r="D49" s="29" t="s">
        <v>51</v>
      </c>
      <c r="E49" s="30" t="s">
        <v>50</v>
      </c>
      <c r="F49" s="31">
        <v>5</v>
      </c>
    </row>
    <row r="50" spans="1:6" ht="19.95" customHeight="1">
      <c r="A50" s="27" t="str">
        <f t="shared" si="17"/>
        <v>20208Nước uống đóng bình 20 lít</v>
      </c>
      <c r="B50" s="28">
        <v>2020</v>
      </c>
      <c r="C50" s="28">
        <v>8</v>
      </c>
      <c r="D50" s="29" t="s">
        <v>52</v>
      </c>
      <c r="E50" s="30" t="s">
        <v>53</v>
      </c>
      <c r="F50" s="31">
        <v>50</v>
      </c>
    </row>
    <row r="51" spans="1:6" ht="19.95" customHeight="1">
      <c r="A51" s="27" t="str">
        <f>B51&amp;C51&amp;D51</f>
        <v>20209Nước uống đóng chai 330 ml</v>
      </c>
      <c r="B51" s="28">
        <v>2020</v>
      </c>
      <c r="C51" s="28">
        <v>9</v>
      </c>
      <c r="D51" s="29" t="s">
        <v>49</v>
      </c>
      <c r="E51" s="30" t="s">
        <v>50</v>
      </c>
      <c r="F51" s="31">
        <v>20</v>
      </c>
    </row>
    <row r="52" spans="1:6" ht="19.95" customHeight="1">
      <c r="A52" s="27" t="str">
        <f t="shared" ref="A52:A53" si="18">B52&amp;C52&amp;D52</f>
        <v>20209Nước uống đóng chai 500 ml</v>
      </c>
      <c r="B52" s="28">
        <v>2020</v>
      </c>
      <c r="C52" s="28">
        <v>9</v>
      </c>
      <c r="D52" s="29" t="s">
        <v>51</v>
      </c>
      <c r="E52" s="30" t="s">
        <v>50</v>
      </c>
      <c r="F52" s="31">
        <v>5</v>
      </c>
    </row>
    <row r="53" spans="1:6" ht="19.95" customHeight="1">
      <c r="A53" s="27" t="str">
        <f t="shared" si="18"/>
        <v>20209Nước uống đóng bình 20 lít</v>
      </c>
      <c r="B53" s="28">
        <v>2020</v>
      </c>
      <c r="C53" s="28">
        <v>9</v>
      </c>
      <c r="D53" s="29" t="s">
        <v>52</v>
      </c>
      <c r="E53" s="30" t="s">
        <v>53</v>
      </c>
      <c r="F53" s="31">
        <v>70</v>
      </c>
    </row>
    <row r="54" spans="1:6" ht="19.95" customHeight="1">
      <c r="A54" s="27" t="str">
        <f>B54&amp;C54&amp;D54</f>
        <v>202010Nước uống đóng chai 330 ml</v>
      </c>
      <c r="B54" s="28">
        <v>2020</v>
      </c>
      <c r="C54" s="28">
        <v>10</v>
      </c>
      <c r="D54" s="29" t="s">
        <v>49</v>
      </c>
      <c r="E54" s="30" t="s">
        <v>50</v>
      </c>
      <c r="F54" s="31">
        <v>27</v>
      </c>
    </row>
    <row r="55" spans="1:6" ht="19.95" customHeight="1">
      <c r="A55" s="27" t="str">
        <f t="shared" ref="A55:A56" si="19">B55&amp;C55&amp;D55</f>
        <v>202010Nước uống đóng chai 500 ml</v>
      </c>
      <c r="B55" s="28">
        <v>2020</v>
      </c>
      <c r="C55" s="28">
        <v>10</v>
      </c>
      <c r="D55" s="29" t="s">
        <v>51</v>
      </c>
      <c r="E55" s="30" t="s">
        <v>50</v>
      </c>
      <c r="F55" s="31">
        <v>5</v>
      </c>
    </row>
    <row r="56" spans="1:6" ht="19.95" customHeight="1">
      <c r="A56" s="27" t="str">
        <f t="shared" si="19"/>
        <v>202010Nước uống đóng bình 20 lít</v>
      </c>
      <c r="B56" s="28">
        <v>2020</v>
      </c>
      <c r="C56" s="28">
        <v>10</v>
      </c>
      <c r="D56" s="29" t="s">
        <v>52</v>
      </c>
      <c r="E56" s="30" t="s">
        <v>53</v>
      </c>
      <c r="F56" s="31">
        <v>60</v>
      </c>
    </row>
    <row r="57" spans="1:6" ht="19.95" customHeight="1">
      <c r="A57" s="27" t="str">
        <f>B57&amp;C57&amp;D57</f>
        <v>202011Nước uống đóng chai 330 ml</v>
      </c>
      <c r="B57" s="28">
        <v>2020</v>
      </c>
      <c r="C57" s="28">
        <v>11</v>
      </c>
      <c r="D57" s="29" t="s">
        <v>49</v>
      </c>
      <c r="E57" s="30" t="s">
        <v>50</v>
      </c>
      <c r="F57" s="31">
        <v>25</v>
      </c>
    </row>
    <row r="58" spans="1:6" ht="19.95" customHeight="1">
      <c r="A58" s="27" t="str">
        <f t="shared" ref="A58:A59" si="20">B58&amp;C58&amp;D58</f>
        <v>202011Nước uống đóng chai 500 ml</v>
      </c>
      <c r="B58" s="28">
        <v>2020</v>
      </c>
      <c r="C58" s="28">
        <v>11</v>
      </c>
      <c r="D58" s="29" t="s">
        <v>51</v>
      </c>
      <c r="E58" s="30" t="s">
        <v>50</v>
      </c>
      <c r="F58" s="31">
        <v>7</v>
      </c>
    </row>
    <row r="59" spans="1:6" ht="19.95" customHeight="1">
      <c r="A59" s="27" t="str">
        <f t="shared" si="20"/>
        <v>202011Nước uống đóng bình 20 lít</v>
      </c>
      <c r="B59" s="28">
        <v>2020</v>
      </c>
      <c r="C59" s="28">
        <v>11</v>
      </c>
      <c r="D59" s="29" t="s">
        <v>52</v>
      </c>
      <c r="E59" s="30" t="s">
        <v>53</v>
      </c>
      <c r="F59" s="31">
        <v>60</v>
      </c>
    </row>
    <row r="60" spans="1:6" ht="19.95" customHeight="1">
      <c r="A60" s="27" t="str">
        <f>B60&amp;C60&amp;D60</f>
        <v>202012Nước uống đóng chai 330 ml</v>
      </c>
      <c r="B60" s="28">
        <v>2020</v>
      </c>
      <c r="C60" s="28">
        <v>12</v>
      </c>
      <c r="D60" s="29" t="s">
        <v>49</v>
      </c>
      <c r="E60" s="30" t="s">
        <v>50</v>
      </c>
      <c r="F60" s="31">
        <v>20</v>
      </c>
    </row>
    <row r="61" spans="1:6" ht="19.95" customHeight="1">
      <c r="A61" s="27" t="str">
        <f t="shared" ref="A61:A62" si="21">B61&amp;C61&amp;D61</f>
        <v>202012Nước uống đóng chai 500 ml</v>
      </c>
      <c r="B61" s="28">
        <v>2020</v>
      </c>
      <c r="C61" s="28">
        <v>12</v>
      </c>
      <c r="D61" s="29" t="s">
        <v>51</v>
      </c>
      <c r="E61" s="30" t="s">
        <v>50</v>
      </c>
      <c r="F61" s="31">
        <v>5</v>
      </c>
    </row>
    <row r="62" spans="1:6" ht="19.95" customHeight="1">
      <c r="A62" s="27" t="str">
        <f t="shared" si="21"/>
        <v>202012Nước uống đóng bình 20 lít</v>
      </c>
      <c r="B62" s="28">
        <v>2020</v>
      </c>
      <c r="C62" s="28">
        <v>12</v>
      </c>
      <c r="D62" s="29" t="s">
        <v>52</v>
      </c>
      <c r="E62" s="30" t="s">
        <v>53</v>
      </c>
      <c r="F62" s="31">
        <v>60</v>
      </c>
    </row>
    <row r="63" spans="1:6" ht="19.95" customHeight="1">
      <c r="A63" s="27" t="str">
        <f>B63&amp;C63&amp;D63</f>
        <v>20211Nước uống đóng chai 330 ml</v>
      </c>
      <c r="B63" s="28">
        <v>2021</v>
      </c>
      <c r="C63" s="28">
        <v>1</v>
      </c>
      <c r="D63" s="29" t="s">
        <v>49</v>
      </c>
      <c r="E63" s="30" t="s">
        <v>50</v>
      </c>
      <c r="F63" s="31">
        <v>25</v>
      </c>
    </row>
    <row r="64" spans="1:6" ht="19.95" customHeight="1">
      <c r="A64" s="27" t="str">
        <f t="shared" ref="A64:A65" si="22">B64&amp;C64&amp;D64</f>
        <v>20211Nước uống đóng chai 500 ml</v>
      </c>
      <c r="B64" s="28">
        <v>2021</v>
      </c>
      <c r="C64" s="28">
        <v>1</v>
      </c>
      <c r="D64" s="29" t="s">
        <v>51</v>
      </c>
      <c r="E64" s="30" t="s">
        <v>50</v>
      </c>
      <c r="F64" s="31">
        <v>5</v>
      </c>
    </row>
    <row r="65" spans="1:6" ht="19.95" customHeight="1">
      <c r="A65" s="27" t="str">
        <f t="shared" si="22"/>
        <v>20211Nước uống đóng bình 20 lít</v>
      </c>
      <c r="B65" s="28">
        <v>2021</v>
      </c>
      <c r="C65" s="28">
        <v>1</v>
      </c>
      <c r="D65" s="29" t="s">
        <v>52</v>
      </c>
      <c r="E65" s="30" t="s">
        <v>53</v>
      </c>
      <c r="F65" s="31">
        <v>40</v>
      </c>
    </row>
    <row r="66" spans="1:6" ht="19.95" customHeight="1">
      <c r="A66" s="27" t="str">
        <f>B66&amp;C66&amp;D66</f>
        <v>20212Nước uống đóng chai 330 ml</v>
      </c>
      <c r="B66" s="28">
        <v>2021</v>
      </c>
      <c r="C66" s="28">
        <v>2</v>
      </c>
      <c r="D66" s="29" t="s">
        <v>49</v>
      </c>
      <c r="E66" s="30" t="s">
        <v>50</v>
      </c>
      <c r="F66" s="31">
        <v>25</v>
      </c>
    </row>
    <row r="67" spans="1:6" ht="19.95" customHeight="1">
      <c r="A67" s="27" t="str">
        <f t="shared" ref="A67:A68" si="23">B67&amp;C67&amp;D67</f>
        <v>20212Nước uống đóng chai 500 ml</v>
      </c>
      <c r="B67" s="28">
        <v>2021</v>
      </c>
      <c r="C67" s="28">
        <v>2</v>
      </c>
      <c r="D67" s="29" t="s">
        <v>51</v>
      </c>
      <c r="E67" s="30" t="s">
        <v>50</v>
      </c>
      <c r="F67" s="31">
        <v>5</v>
      </c>
    </row>
    <row r="68" spans="1:6" ht="19.95" customHeight="1">
      <c r="A68" s="27" t="str">
        <f t="shared" si="23"/>
        <v>20212Nước uống đóng bình 20 lít</v>
      </c>
      <c r="B68" s="28">
        <v>2021</v>
      </c>
      <c r="C68" s="28">
        <v>2</v>
      </c>
      <c r="D68" s="29" t="s">
        <v>52</v>
      </c>
      <c r="E68" s="30" t="s">
        <v>53</v>
      </c>
      <c r="F68" s="31">
        <v>50</v>
      </c>
    </row>
    <row r="69" spans="1:6" ht="19.95" customHeight="1">
      <c r="A69" s="27" t="str">
        <f>B69&amp;C69&amp;D69</f>
        <v>20213Nước uống đóng chai 330 ml</v>
      </c>
      <c r="B69" s="28">
        <v>2021</v>
      </c>
      <c r="C69" s="28">
        <v>3</v>
      </c>
      <c r="D69" s="29" t="s">
        <v>49</v>
      </c>
      <c r="E69" s="30" t="s">
        <v>50</v>
      </c>
      <c r="F69" s="31">
        <v>25</v>
      </c>
    </row>
    <row r="70" spans="1:6" ht="19.95" customHeight="1">
      <c r="A70" s="27" t="str">
        <f t="shared" ref="A70:A71" si="24">B70&amp;C70&amp;D70</f>
        <v>20213Nước uống đóng chai 500 ml</v>
      </c>
      <c r="B70" s="28">
        <v>2021</v>
      </c>
      <c r="C70" s="28">
        <v>3</v>
      </c>
      <c r="D70" s="29" t="s">
        <v>51</v>
      </c>
      <c r="E70" s="30" t="s">
        <v>50</v>
      </c>
      <c r="F70" s="31">
        <v>5</v>
      </c>
    </row>
    <row r="71" spans="1:6" ht="19.95" customHeight="1">
      <c r="A71" s="27" t="str">
        <f t="shared" si="24"/>
        <v>20213Nước uống đóng bình 20 lít</v>
      </c>
      <c r="B71" s="28">
        <v>2021</v>
      </c>
      <c r="C71" s="28">
        <v>3</v>
      </c>
      <c r="D71" s="29" t="s">
        <v>52</v>
      </c>
      <c r="E71" s="30" t="s">
        <v>53</v>
      </c>
      <c r="F71" s="31">
        <v>30</v>
      </c>
    </row>
    <row r="72" spans="1:6" ht="19.95" customHeight="1">
      <c r="A72" s="27" t="str">
        <f>B72&amp;C72&amp;D72</f>
        <v>20214Nước uống đóng chai 330 ml</v>
      </c>
      <c r="B72" s="28">
        <v>2021</v>
      </c>
      <c r="C72" s="28">
        <v>4</v>
      </c>
      <c r="D72" s="29" t="s">
        <v>49</v>
      </c>
      <c r="E72" s="30" t="s">
        <v>50</v>
      </c>
      <c r="F72" s="31">
        <v>35</v>
      </c>
    </row>
    <row r="73" spans="1:6" ht="19.95" customHeight="1">
      <c r="A73" s="27" t="str">
        <f t="shared" ref="A73:A74" si="25">B73&amp;C73&amp;D73</f>
        <v>20214Nước uống đóng chai 500 ml</v>
      </c>
      <c r="B73" s="28">
        <v>2021</v>
      </c>
      <c r="C73" s="28">
        <v>4</v>
      </c>
      <c r="D73" s="29" t="s">
        <v>51</v>
      </c>
      <c r="E73" s="30" t="s">
        <v>50</v>
      </c>
      <c r="F73" s="31">
        <v>5</v>
      </c>
    </row>
    <row r="74" spans="1:6" ht="19.95" customHeight="1">
      <c r="A74" s="27" t="str">
        <f t="shared" si="25"/>
        <v>20214Nước uống đóng bình 20 lít</v>
      </c>
      <c r="B74" s="28">
        <v>2021</v>
      </c>
      <c r="C74" s="28">
        <v>4</v>
      </c>
      <c r="D74" s="29" t="s">
        <v>52</v>
      </c>
      <c r="E74" s="30" t="s">
        <v>53</v>
      </c>
      <c r="F74" s="31">
        <v>55</v>
      </c>
    </row>
    <row r="75" spans="1:6" ht="19.95" customHeight="1">
      <c r="A75" s="27" t="str">
        <f>B75&amp;C75&amp;D75</f>
        <v>20215Nước uống đóng chai 330 ml</v>
      </c>
      <c r="B75" s="28">
        <v>2021</v>
      </c>
      <c r="C75" s="28">
        <v>5</v>
      </c>
      <c r="D75" s="29" t="s">
        <v>49</v>
      </c>
      <c r="E75" s="30" t="s">
        <v>50</v>
      </c>
      <c r="F75" s="31">
        <v>25</v>
      </c>
    </row>
    <row r="76" spans="1:6" ht="19.95" customHeight="1">
      <c r="A76" s="27" t="str">
        <f t="shared" ref="A76:A77" si="26">B76&amp;C76&amp;D76</f>
        <v>20215Nước uống đóng chai 500 ml</v>
      </c>
      <c r="B76" s="28">
        <v>2021</v>
      </c>
      <c r="C76" s="28">
        <v>5</v>
      </c>
      <c r="D76" s="29" t="s">
        <v>51</v>
      </c>
      <c r="E76" s="30" t="s">
        <v>50</v>
      </c>
      <c r="F76" s="31">
        <v>5</v>
      </c>
    </row>
    <row r="77" spans="1:6" ht="19.95" customHeight="1">
      <c r="A77" s="27" t="str">
        <f t="shared" si="26"/>
        <v>20215Nước uống đóng bình 20 lít</v>
      </c>
      <c r="B77" s="28">
        <v>2021</v>
      </c>
      <c r="C77" s="28">
        <v>5</v>
      </c>
      <c r="D77" s="29" t="s">
        <v>52</v>
      </c>
      <c r="E77" s="30" t="s">
        <v>53</v>
      </c>
      <c r="F77" s="31">
        <v>55</v>
      </c>
    </row>
    <row r="78" spans="1:6" ht="19.95" customHeight="1">
      <c r="A78" s="27" t="str">
        <f>B78&amp;C78&amp;D78</f>
        <v>20216Nước uống đóng chai 330 ml</v>
      </c>
      <c r="B78" s="28">
        <v>2021</v>
      </c>
      <c r="C78" s="28">
        <v>6</v>
      </c>
      <c r="D78" s="29" t="s">
        <v>49</v>
      </c>
      <c r="E78" s="30" t="s">
        <v>50</v>
      </c>
      <c r="F78" s="31">
        <v>25</v>
      </c>
    </row>
    <row r="79" spans="1:6" ht="19.95" customHeight="1">
      <c r="A79" s="27" t="str">
        <f t="shared" ref="A79:A80" si="27">B79&amp;C79&amp;D79</f>
        <v>20216Nước uống đóng chai 500 ml</v>
      </c>
      <c r="B79" s="28">
        <v>2021</v>
      </c>
      <c r="C79" s="28">
        <v>6</v>
      </c>
      <c r="D79" s="29" t="s">
        <v>51</v>
      </c>
      <c r="E79" s="30" t="s">
        <v>50</v>
      </c>
      <c r="F79" s="31">
        <v>5</v>
      </c>
    </row>
    <row r="80" spans="1:6" ht="19.95" customHeight="1">
      <c r="A80" s="27" t="str">
        <f t="shared" si="27"/>
        <v>20216Nước uống đóng bình 20 lít</v>
      </c>
      <c r="B80" s="28">
        <v>2021</v>
      </c>
      <c r="C80" s="28">
        <v>6</v>
      </c>
      <c r="D80" s="29" t="s">
        <v>52</v>
      </c>
      <c r="E80" s="30" t="s">
        <v>53</v>
      </c>
      <c r="F80" s="31">
        <v>55</v>
      </c>
    </row>
    <row r="81" spans="1:6" ht="19.95" customHeight="1">
      <c r="A81" s="27" t="str">
        <f>B81&amp;C81&amp;D81</f>
        <v>20217Nước uống đóng chai 330 ml</v>
      </c>
      <c r="B81" s="28">
        <v>2021</v>
      </c>
      <c r="C81" s="28">
        <v>7</v>
      </c>
      <c r="D81" s="29" t="s">
        <v>49</v>
      </c>
      <c r="E81" s="30" t="s">
        <v>50</v>
      </c>
      <c r="F81" s="31">
        <v>20</v>
      </c>
    </row>
    <row r="82" spans="1:6" ht="19.95" customHeight="1">
      <c r="A82" s="27" t="str">
        <f t="shared" ref="A82:A84" si="28">B82&amp;C82&amp;D82</f>
        <v>20217Nước uống đóng chai 500 ml</v>
      </c>
      <c r="B82" s="28">
        <v>2021</v>
      </c>
      <c r="C82" s="28">
        <v>7</v>
      </c>
      <c r="D82" s="29" t="s">
        <v>51</v>
      </c>
      <c r="E82" s="30" t="s">
        <v>50</v>
      </c>
      <c r="F82" s="31">
        <v>5</v>
      </c>
    </row>
    <row r="83" spans="1:6" ht="19.95" customHeight="1">
      <c r="A83" s="27" t="str">
        <f t="shared" si="28"/>
        <v>20217Nước uống đóng bình 19 lít</v>
      </c>
      <c r="B83" s="28">
        <v>2021</v>
      </c>
      <c r="C83" s="28">
        <v>7</v>
      </c>
      <c r="D83" s="29" t="s">
        <v>58</v>
      </c>
      <c r="E83" s="30" t="s">
        <v>53</v>
      </c>
      <c r="F83" s="31">
        <v>10</v>
      </c>
    </row>
    <row r="84" spans="1:6" ht="19.95" customHeight="1">
      <c r="A84" s="27" t="str">
        <f t="shared" si="28"/>
        <v>20217Nước uống đóng bình 20 lít</v>
      </c>
      <c r="B84" s="28">
        <v>2021</v>
      </c>
      <c r="C84" s="28">
        <v>7</v>
      </c>
      <c r="D84" s="29" t="s">
        <v>52</v>
      </c>
      <c r="E84" s="30" t="s">
        <v>53</v>
      </c>
      <c r="F84" s="31">
        <v>75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84441B-028B-4441-A086-A40C1E8D3B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_Merge</vt:lpstr>
      <vt:lpstr>table</vt:lpstr>
      <vt:lpstr>table1</vt:lpstr>
      <vt:lpstr>Template</vt:lpstr>
      <vt:lpstr>Data</vt:lpstr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thucspc@gmail.com</dc:creator>
  <cp:keywords>thucspc@gmail.com</cp:keywords>
  <cp:lastModifiedBy>Thuc Tran</cp:lastModifiedBy>
  <cp:lastPrinted>2021-08-10T08:12:47Z</cp:lastPrinted>
  <dcterms:created xsi:type="dcterms:W3CDTF">2019-03-20T06:40:01Z</dcterms:created>
  <dcterms:modified xsi:type="dcterms:W3CDTF">2021-08-30T02:16:59Z</dcterms:modified>
</cp:coreProperties>
</file>