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ONT\"/>
    </mc:Choice>
  </mc:AlternateContent>
  <bookViews>
    <workbookView xWindow="0" yWindow="0" windowWidth="28800" windowHeight="13020" activeTab="1"/>
  </bookViews>
  <sheets>
    <sheet name="Summary" sheetId="2" r:id="rId1"/>
    <sheet name="Check Main Flow"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3" i="1" l="1"/>
  <c r="A74" i="1"/>
  <c r="A75" i="1"/>
  <c r="A122" i="1" l="1"/>
  <c r="A121" i="1"/>
  <c r="A72" i="1" l="1"/>
  <c r="D8" i="1" l="1"/>
  <c r="G4" i="2" s="1"/>
  <c r="G5" i="2" s="1"/>
  <c r="D6" i="1"/>
  <c r="E4" i="2" s="1"/>
  <c r="E5" i="2" s="1"/>
  <c r="D5" i="1"/>
  <c r="D4" i="2" s="1"/>
  <c r="D5" i="2" s="1"/>
  <c r="D4" i="1"/>
  <c r="C4" i="2" s="1"/>
  <c r="B4" i="2"/>
  <c r="A71" i="1"/>
  <c r="A21" i="1"/>
  <c r="A70" i="1"/>
  <c r="A215" i="1"/>
  <c r="A214" i="1"/>
  <c r="A216" i="1"/>
  <c r="A61" i="1"/>
  <c r="D7" i="1" l="1"/>
  <c r="F4" i="2" s="1"/>
  <c r="F5" i="2" s="1"/>
  <c r="J4" i="2"/>
  <c r="I5" i="2"/>
  <c r="I4" i="2"/>
  <c r="H4" i="2"/>
  <c r="C5" i="2"/>
  <c r="J5" i="2" l="1"/>
  <c r="H5" i="2"/>
  <c r="A213" i="1" l="1"/>
  <c r="A223" i="1" l="1"/>
  <c r="A222" i="1"/>
  <c r="A221" i="1"/>
  <c r="A220" i="1"/>
  <c r="A219" i="1"/>
  <c r="A218" i="1"/>
  <c r="A217"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3" i="1"/>
  <c r="A182" i="1"/>
  <c r="A181" i="1"/>
  <c r="A180" i="1"/>
  <c r="A179" i="1"/>
  <c r="A178" i="1"/>
  <c r="A177" i="1"/>
  <c r="A176" i="1"/>
  <c r="A175" i="1"/>
  <c r="A174" i="1"/>
  <c r="A173" i="1"/>
  <c r="A172" i="1"/>
  <c r="A171" i="1"/>
  <c r="A170" i="1"/>
  <c r="A169" i="1"/>
  <c r="A168" i="1"/>
  <c r="A167" i="1"/>
  <c r="A166" i="1"/>
  <c r="A165" i="1"/>
  <c r="A164" i="1"/>
  <c r="A163" i="1"/>
  <c r="A162" i="1"/>
  <c r="A161"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0" i="1"/>
  <c r="A119" i="1"/>
  <c r="A118" i="1"/>
  <c r="A117" i="1"/>
  <c r="A116" i="1"/>
  <c r="A115" i="1"/>
  <c r="A114"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3" i="1"/>
  <c r="A82" i="1"/>
  <c r="A81" i="1"/>
  <c r="A80" i="1"/>
  <c r="A79" i="1"/>
  <c r="A78" i="1"/>
  <c r="A77" i="1"/>
  <c r="A76" i="1"/>
  <c r="A67" i="1"/>
  <c r="A69" i="1"/>
  <c r="A66" i="1"/>
  <c r="A65" i="1"/>
  <c r="A64" i="1"/>
  <c r="A63" i="1"/>
  <c r="A62" i="1"/>
  <c r="A60" i="1"/>
  <c r="A59" i="1"/>
  <c r="A57" i="1"/>
  <c r="A56" i="1"/>
  <c r="A55" i="1"/>
  <c r="A54" i="1"/>
  <c r="A53" i="1"/>
  <c r="A52" i="1"/>
  <c r="A51" i="1"/>
  <c r="A50" i="1"/>
  <c r="A49" i="1"/>
  <c r="A48" i="1"/>
  <c r="A47" i="1"/>
  <c r="A46" i="1"/>
  <c r="A45" i="1"/>
  <c r="A44" i="1"/>
  <c r="A43" i="1"/>
  <c r="A42" i="1"/>
  <c r="A41" i="1"/>
  <c r="A40" i="1"/>
  <c r="A39" i="1"/>
  <c r="A38" i="1"/>
  <c r="A37" i="1"/>
  <c r="A36" i="1"/>
  <c r="A35" i="1"/>
  <c r="A34" i="1"/>
  <c r="A32" i="1"/>
  <c r="A31" i="1"/>
  <c r="A29" i="1"/>
  <c r="A28" i="1"/>
  <c r="A26" i="1"/>
  <c r="A25" i="1"/>
  <c r="A24" i="1"/>
  <c r="A23" i="1"/>
  <c r="A19" i="1"/>
  <c r="A18" i="1"/>
  <c r="A17" i="1"/>
  <c r="A16" i="1"/>
  <c r="A15" i="1"/>
  <c r="A14" i="1"/>
  <c r="A13" i="1"/>
</calcChain>
</file>

<file path=xl/comments1.xml><?xml version="1.0" encoding="utf-8"?>
<comments xmlns="http://schemas.openxmlformats.org/spreadsheetml/2006/main">
  <authors>
    <author>vttek</author>
  </authors>
  <commentList>
    <comment ref="B74" authorId="0" shapeId="0">
      <text>
        <r>
          <rPr>
            <b/>
            <sz val="9"/>
            <color indexed="81"/>
            <rFont val="Tahoma"/>
            <family val="2"/>
          </rPr>
          <t>ThuLT28:</t>
        </r>
        <r>
          <rPr>
            <sz val="9"/>
            <color indexed="81"/>
            <rFont val="Tahoma"/>
            <family val="2"/>
          </rPr>
          <t xml:space="preserve"> bổ sung thêm check list Port binding 
</t>
        </r>
      </text>
    </comment>
    <comment ref="D96" authorId="0" shapeId="0">
      <text>
        <r>
          <rPr>
            <b/>
            <sz val="9"/>
            <color indexed="81"/>
            <rFont val="Tahoma"/>
            <family val="2"/>
          </rPr>
          <t xml:space="preserve">HoaKT: </t>
        </r>
        <r>
          <rPr>
            <sz val="9"/>
            <color indexed="81"/>
            <rFont val="Tahoma"/>
            <family val="2"/>
          </rPr>
          <t xml:space="preserve">Đối với Bw 20/40Mhz, Acrylic WiFi Home tool chỉ hiển thị 20Mhz) 
</t>
        </r>
        <r>
          <rPr>
            <b/>
            <sz val="9"/>
            <color indexed="81"/>
            <rFont val="Tahoma"/>
            <family val="2"/>
          </rPr>
          <t xml:space="preserve">
ThulT28: </t>
        </r>
        <r>
          <rPr>
            <sz val="9"/>
            <color indexed="81"/>
            <rFont val="Tahoma"/>
            <family val="2"/>
          </rPr>
          <t xml:space="preserve">updated
</t>
        </r>
      </text>
    </comment>
    <comment ref="C173" authorId="0" shapeId="0">
      <text>
        <r>
          <rPr>
            <b/>
            <sz val="9"/>
            <color indexed="81"/>
            <rFont val="Tahoma"/>
            <family val="2"/>
          </rPr>
          <t xml:space="preserve">anhnt159:
</t>
        </r>
        <r>
          <rPr>
            <sz val="9"/>
            <color indexed="81"/>
            <rFont val="Tahoma"/>
            <family val="2"/>
          </rPr>
          <t xml:space="preserve">Hiện tại Service Dyn đã đổi thành www.dyndns.org
ngoài ra do hiện tại mình chỉ support 3 service provider  Dyndns, no-ip, vddns nên mỗi case nên random vào 1 Service
</t>
        </r>
        <r>
          <rPr>
            <b/>
            <sz val="9"/>
            <color indexed="81"/>
            <rFont val="Tahoma"/>
            <family val="2"/>
          </rPr>
          <t>Thult28:</t>
        </r>
        <r>
          <rPr>
            <sz val="9"/>
            <color indexed="81"/>
            <rFont val="Tahoma"/>
            <family val="2"/>
          </rPr>
          <t xml:space="preserve"> Servicer provider của mình là www.dyndns.org, nhưng page để access vào cấu hình là https://account.dyn.com/ á chị 
E chia 3 case thành 3 service rồi nhé c 
</t>
        </r>
      </text>
    </comment>
    <comment ref="C194" authorId="0" shapeId="0">
      <text>
        <r>
          <rPr>
            <b/>
            <sz val="9"/>
            <color indexed="81"/>
            <rFont val="Tahoma"/>
            <family val="2"/>
          </rPr>
          <t>anhnt159:</t>
        </r>
        <r>
          <rPr>
            <sz val="9"/>
            <color indexed="81"/>
            <rFont val="Tahoma"/>
            <family val="2"/>
          </rPr>
          <t xml:space="preserve">
Theo confirm của bên dev thì không cho phép upgrade firmware bằng 
version/revision
</t>
        </r>
        <r>
          <rPr>
            <b/>
            <sz val="9"/>
            <color indexed="81"/>
            <rFont val="Tahoma"/>
            <family val="2"/>
          </rPr>
          <t>thult28:</t>
        </r>
        <r>
          <rPr>
            <sz val="9"/>
            <color indexed="81"/>
            <rFont val="Tahoma"/>
            <family val="2"/>
          </rPr>
          <t xml:space="preserve"> e cập nhật TC phần này  như sau:
+ Case 151: Test upgrade với bản firm lớn hơn
+ Case 152: Gộp chung phần lower, the same version và  check Rejection với nhau
</t>
        </r>
      </text>
    </comment>
  </commentList>
</comments>
</file>

<file path=xl/sharedStrings.xml><?xml version="1.0" encoding="utf-8"?>
<sst xmlns="http://schemas.openxmlformats.org/spreadsheetml/2006/main" count="581" uniqueCount="516">
  <si>
    <t>Tên màn hình/Tên chức năng</t>
  </si>
  <si>
    <t>Mã trường hợp kiểm thử</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</si>
  <si>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</si>
  <si>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</si>
  <si>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</si>
  <si>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</si>
  <si>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</si>
  <si>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Mục đích kiểm thử</t>
  </si>
  <si>
    <t>Các bước thực hiện</t>
  </si>
  <si>
    <t>Kết quả mong muốn</t>
  </si>
  <si>
    <t>Các lần kiểm thử</t>
  </si>
  <si>
    <t>Kết quả hiện tại</t>
  </si>
  <si>
    <t>Mã lỗi</t>
  </si>
  <si>
    <t>Comment</t>
  </si>
  <si>
    <t xml:space="preserve">Answer </t>
  </si>
  <si>
    <t>Lần 1</t>
  </si>
  <si>
    <t>Lần 2</t>
  </si>
  <si>
    <t>Lần 3</t>
  </si>
  <si>
    <t/>
  </si>
  <si>
    <t>Check_MF</t>
  </si>
  <si>
    <t xml:space="preserve">KỊCH BẢN KIỂM THỬ TÍNH NĂNG </t>
  </si>
  <si>
    <t>Verify Footer Interface</t>
  </si>
  <si>
    <t>1. Login ONT
2. Verify interface of Footer</t>
  </si>
  <si>
    <t>Login &amp; Footer</t>
  </si>
  <si>
    <t xml:space="preserve">Correct spelling, interface, color, size, location, icon...
Reasonable layout
Footer should be show: 
" Sales Consultant (free): 18008168
Report Problem (free): 18008119
© 2020 by VHT. All rights reserved."
</t>
  </si>
  <si>
    <t>1. Access form Login
2. Click "Forgot your password?"
3. Click x</t>
  </si>
  <si>
    <t>1. Access form Login
2. Login with invalid username/ password 5 times
3. Check interface after step2</t>
  </si>
  <si>
    <t>2. Web should be auto redirect to page: "Forgot your password
If you forgot the username/password, please press and hold the Reset button located on the side of this device for 10 second to restore the default configuration. The default account is admin. Default password is the Serial Number string which printed on the bottom of this device, Serial Number string starts with "VTGR..."
If you have any questions, please call our hotline at number 18008119. Thank you for using service of Viettel."
3. Back to Login page</t>
  </si>
  <si>
    <t>3. Web should be auto redirect to page:  "You have input the wrong username or password for 5 times, please wait for 1 minute and try again... "
After 1 minuets, Web should be back to Login interface</t>
  </si>
  <si>
    <t>Verify Smart Alert on operating systems</t>
  </si>
  <si>
    <r>
      <t xml:space="preserve">2. Access successfully to WebUI
3. Web shoud be shows:  Kết nối Internet của Quý khách hiện đang không thành công
Vui lòng liên hệ tổng đài 18008119 để được hỗ trợ. Xin cảm ơn Quý khách đã lựa chọn và sử dụng dịch vụ của Viettel. 
Account của quý khách là: </t>
    </r>
    <r>
      <rPr>
        <i/>
        <sz val="12"/>
        <rFont val="Times New Roman"/>
        <family val="1"/>
      </rPr>
      <t>[account]</t>
    </r>
    <r>
      <rPr>
        <sz val="12"/>
        <rFont val="Times New Roman"/>
        <family val="1"/>
      </rPr>
      <t xml:space="preserve">
After click Go to settings. Access successfully to WebUI
5. Client can access website successfully</t>
    </r>
  </si>
  <si>
    <t>Pre: Check client connect to ONT : PC, laptop, mobile device
1. Disconnect WAN interface or PON (make sure that ONT does not connect to internet)
2.  Access to WebUI of ONT again
3. Visit any website (ex: youtube.com)
4. Connect to internet again  
5. Visit any website (ex: youtube.com)</t>
  </si>
  <si>
    <t>Verify block login when input wrong 5 times</t>
  </si>
  <si>
    <t>Verify operation of Forgot your password?</t>
  </si>
  <si>
    <t>Verify login operation</t>
  </si>
  <si>
    <t>1. Access form Login
2. Login with invalid username/ password 
3. Check interface after step2 and click X button</t>
  </si>
  <si>
    <t>3. Web should be auto redirect to page:  "Default password is the Serial Number strings which printed on the bottom of this device, Serial Number string starts with "VTGR..." . After click x button, Back to Login page</t>
  </si>
  <si>
    <t>Verify change language</t>
  </si>
  <si>
    <t>1. Access form Login
2. Choose v button to click 'Tiếng Việt'
3. Click 'English'</t>
  </si>
  <si>
    <t>1.By default, web should be show English language
2.web should be show Vietnamese language
3. web should be show English language</t>
  </si>
  <si>
    <t xml:space="preserve">1. Access form Login
2. Login with valid username/ password </t>
  </si>
  <si>
    <t>3. Login successfully. Web should be show Quick Setup page</t>
  </si>
  <si>
    <t>Quick Setup page</t>
  </si>
  <si>
    <t xml:space="preserve">Verify when change WiFi Dualband Settings </t>
  </si>
  <si>
    <t>1. Login to ONT &gt; Access Quick setup page
2. Edit with new value then Click apply
+ SSID: test_ont
+ Authentication type: OPEN</t>
  </si>
  <si>
    <t>2. Apply successfully
 Find out new SSID and connect to it successfully (no password)</t>
  </si>
  <si>
    <t xml:space="preserve">1. Login to ONT &gt; Access Quick setup page
2. Edit with new value then Click apply
+ SSID: test_ont_@
+ Password: 123456567890a@
+ Authentication type: WPA(WPA2)-PSK </t>
  </si>
  <si>
    <t>2. Apply successfully
 Find out new SSID and connect to it successfully with password as the configured</t>
  </si>
  <si>
    <t>1. Login to ONT &gt; Access Quick setup page
2. Click  Band Steering: Disable
3. Edit with new value of WiFi 2.4GHz Settings  then Click apply
+ SSID: test_ont_2.4G
+ Password: 123456a@
+ Authentication type: WPA(WPA2)-PSK</t>
  </si>
  <si>
    <t>Verify when change WiFi 2.4Ghz &amp; 5Ghz</t>
  </si>
  <si>
    <t xml:space="preserve">1. Login to ONT &gt; Access Quick setup page
2. Click  Band Steering: Disable
3. Edit with new value of WiFi 5GHz Settings  then Click apply
+ SSID: test_ont_5G
+ Password: 123456a@
+ Authentication type: WPA2-PSK </t>
  </si>
  <si>
    <t>WiFi</t>
  </si>
  <si>
    <t>WAN PPPOE</t>
  </si>
  <si>
    <t>Verify when Deactive WAN PPPoE</t>
  </si>
  <si>
    <t>Pre: Have WAN using PPPoE mode, deactivated  WAN
1. Login to ONT
2. Verify WAN PPPoE display
3. Get value of icon next to WAN</t>
  </si>
  <si>
    <t>Verify when config WAN PPPOE</t>
  </si>
  <si>
    <t xml:space="preserve">2.Display WAN PPPoE interface, disable textbox PPPoE User, PPPoE Password
3.Value should be show : red icon "x" _ it's mean Not Connected, </t>
  </si>
  <si>
    <t>2. Interface should be show : green icon "v" _ it's mean  Connected. User can config username, password
4. Value should be show : IP of WAN, VLAN ID</t>
  </si>
  <si>
    <t>Pre-Con: ONT get IP from bras server successfully. 
1. Login to ONT
2. Verify WAN PPPoE display
3. Config valid account of PPPoE then click Apply button
4. Check step 2 again</t>
  </si>
  <si>
    <t>Local Account</t>
  </si>
  <si>
    <t xml:space="preserve">4.Apply successfully and WebUi show warning: 
"Password has been changed. Please note that new password is too weak! Strong password should be more than 8 characters, using combination of uppercase, lowercase, number and special characters. Please login again to continute!"
5. ONT can login successfully with new password 
</t>
  </si>
  <si>
    <t>Verify change password function</t>
  </si>
  <si>
    <t>1. Login to ONT
2. Input valid Current Password
3. Input New Password and Confirm Password: 12345
4. Click apply
5. Login ONT web again with password 12345</t>
  </si>
  <si>
    <t>1. Login to ONT
2. Input  Current Password: admin
3. Input New Password and Confirm Password: 12345678x@X
4. Click apply
5. Login ONT web again with password 12345678x@X</t>
  </si>
  <si>
    <t xml:space="preserve">4.Apply successfully. Display notification: "Password has been changed successfully.
Please login again to continue!"
5. ONT can login successfully with new password. </t>
  </si>
  <si>
    <t>Statistics Page</t>
  </si>
  <si>
    <t>I</t>
  </si>
  <si>
    <t>II</t>
  </si>
  <si>
    <t>III</t>
  </si>
  <si>
    <t>Verify General Information</t>
  </si>
  <si>
    <t>Verify Time Information</t>
  </si>
  <si>
    <t>Verify LAN Port Status</t>
  </si>
  <si>
    <t xml:space="preserve">Pre: Connect client with ONT: Port 1 - speed 1G, port2 - speed 100M
1. Login to ONT 
2. Go to Statistic &gt; Device Information
3. Get LAN Port Status </t>
  </si>
  <si>
    <t xml:space="preserve">3.
LAN Port Status
Port  Admin  Status  Mode
1  Up  Up  Full/100
2  Up  Up  Full/1000
3  Up  Down  Na/Na
4  Up  Down  Na/Na
</t>
  </si>
  <si>
    <t>1. Login to ONT (use ONT: 172.19.20.93)
2. Go to Statistic &gt; Device Information
3. Get IPv4
4. Change IPv4: 172.19.20.98 &gt; Get IPv4 at Statistics
5. Compare Information of IPv4 at LAN Settings page</t>
  </si>
  <si>
    <t>Verify Ipv4/6 Status</t>
  </si>
  <si>
    <t>1. Login to ONT (use ONT: 172.19.20.93)
2. Go to Statistic &gt; Device Information
3. Get IPv6
4. Compare Information of IPv4 at LAN Settings page</t>
  </si>
  <si>
    <t>Verify TR069 Status</t>
  </si>
  <si>
    <t>Pre: DO not connect with OLT
1. Login ONT &gt; Go to Statistics &gt; Device Information
2. Verify interface of TR069 Status widget</t>
  </si>
  <si>
    <t>Connection Status: ConnectError
TR069 Interface IP Address: N/A</t>
  </si>
  <si>
    <t>Pre: Add ONT into OLT, do not apply traffic profile to ONT
1. Login ONT &gt; Go to Statistics &gt; Device Information
2. Verify interface of TR069 Status widget</t>
  </si>
  <si>
    <t>Pre: Apply traffic profile for ONT. Create WAN DHCP and make sure that ONT can reach to the internet
1. Login ONT
2. Go to Statistics &gt; Device Information
3. Verify WAN widget
 + Compare Interface/ Connection Type with WAN at WAN Settings page
+ Compare MAC address with MAC in console (command: ifconfig)
+ Compare IPv4 Info with WAN Settings page: IP address, Subnetmask, Gateway
+ Compare DNS IPv4 primary/ second with DNS as configured Bras server
+ Compare IPv6 Info with WAN Settings page: IP Address, Prefix Length: , Default Gateway
+ Compare DNS Ipv6 primary/ second with DNS as configured Bras server</t>
  </si>
  <si>
    <t>Verify WAN information</t>
  </si>
  <si>
    <t>Verify Release button (Pre: WAN1 interface have DHCP config and PON connection)</t>
  </si>
  <si>
    <r>
      <t xml:space="preserve">Pre: Apply traffic profile for ONT. Create WAN DHCP and make sure that ONT can reach to the internet
1. Login ONT
2. Go to Statistics &gt; Device Information &gt; WAN DHCP
3. Click </t>
    </r>
    <r>
      <rPr>
        <b/>
        <sz val="12"/>
        <rFont val="Times New Roman"/>
        <family val="1"/>
      </rPr>
      <t>Release IPv4 button</t>
    </r>
    <r>
      <rPr>
        <sz val="12"/>
        <rFont val="Times New Roman"/>
        <family val="1"/>
      </rPr>
      <t xml:space="preserve">
4. Click </t>
    </r>
    <r>
      <rPr>
        <b/>
        <sz val="12"/>
        <rFont val="Times New Roman"/>
        <family val="1"/>
      </rPr>
      <t>Renew IPv4 button</t>
    </r>
  </si>
  <si>
    <t>3. ONT should send DHCP Release packet to Bras server. WAN info should be show N/A
4. ONT and bras should be exchange via DHCP protocol. Then, WAN info should be show correctly: IP/ Gateway/DNS server</t>
  </si>
  <si>
    <t>Verify WAN TR069</t>
  </si>
  <si>
    <t xml:space="preserve">Pre: Apply profile and make sure ONT can get IP tr069, reach ACS server successfully via DHCP
1. Login to ONT
2. Go to Statistics &gt; Device Information
3.  Choose WAN 6 (OLT DASAN), WAN 4 (other OLT)
</t>
  </si>
  <si>
    <t>Web does not show information of WAN TR069</t>
  </si>
  <si>
    <t>Verify xPOn information</t>
  </si>
  <si>
    <r>
      <t>Web show xPON information:</t>
    </r>
    <r>
      <rPr>
        <b/>
        <sz val="12"/>
        <color indexed="53"/>
        <rFont val="Times New Roman"/>
        <family val="1"/>
      </rPr>
      <t xml:space="preserve">
xPON</t>
    </r>
    <r>
      <rPr>
        <sz val="12"/>
        <rFont val="Times New Roman"/>
        <family val="1"/>
      </rPr>
      <t xml:space="preserve">
xPON Firmware Ver: </t>
    </r>
    <r>
      <rPr>
        <b/>
        <i/>
        <sz val="12"/>
        <color theme="6" tint="-0.249977111117893"/>
        <rFont val="Times New Roman"/>
        <family val="1"/>
      </rPr>
      <t>#Depend on type of OLT</t>
    </r>
    <r>
      <rPr>
        <sz val="12"/>
        <rFont val="Times New Roman"/>
        <family val="1"/>
      </rPr>
      <t xml:space="preserve">
Link State: up
xPON Mode: GPON 
</t>
    </r>
    <r>
      <rPr>
        <b/>
        <sz val="12"/>
        <color indexed="53"/>
        <rFont val="Times New Roman"/>
        <family val="1"/>
      </rPr>
      <t>OLT</t>
    </r>
    <r>
      <rPr>
        <sz val="12"/>
        <rFont val="Times New Roman"/>
        <family val="1"/>
      </rPr>
      <t xml:space="preserve">
OLT Type: #Depend on type of OLT
</t>
    </r>
    <r>
      <rPr>
        <b/>
        <sz val="12"/>
        <color indexed="53"/>
        <rFont val="Times New Roman"/>
        <family val="1"/>
      </rPr>
      <t>Transceiver</t>
    </r>
    <r>
      <rPr>
        <sz val="12"/>
        <rFont val="Times New Roman"/>
        <family val="1"/>
      </rPr>
      <t xml:space="preserve">
Optical Type: B+
Rx Power: -13.5 dBm
Tx Power: 2.2 dBm
Tx Bias Current: 12.6 mA
Supply Voltage: 3.2339 V
Temperature: 46 °C</t>
    </r>
  </si>
  <si>
    <t>Device Information</t>
  </si>
  <si>
    <t>Other Statistics</t>
  </si>
  <si>
    <t>Check traffic statistic for interface</t>
  </si>
  <si>
    <t>1. Login ONT
2. Go to Statistics &gt; Traffic Statistics
3. Check traffic statistic for LAN interface
4. Check  traffic statistic for WLAN 2.4/ 5G
5. Check  traffic statistic for Pon/ WAN</t>
  </si>
  <si>
    <t>ONT should display correctly Transmit Statistics and Receive Statistics of LAN/ WLAN/ WAN/ PON.
Every widget must be has Clear and Refresh button function</t>
  </si>
  <si>
    <t>Verify inteface of wifi user</t>
  </si>
  <si>
    <t>Pre: Clients connect to wifi 2.4 and 5Ghz
1. Login to ONT
2. Go to Statistics &gt; Wifi User
3. Verify values</t>
  </si>
  <si>
    <t>Web should be Show information correctly of device connect to SSID of Wifi 2.4/5G (SSID; MAC; RATE(M))</t>
  </si>
  <si>
    <t>Check Wireless Statistics for SSID 2.4/5GHz</t>
  </si>
  <si>
    <t>1. Login ONT
2. Go to Statistics &gt; Wireless Statistics
3. Check traffic statistic for WLAN2.4/5G</t>
  </si>
  <si>
    <t>ONT should display correctly Transmit Statistics and Receive Statistics of SSID 2.4/5GHz.</t>
  </si>
  <si>
    <t>Verify DHCP Lease table function</t>
  </si>
  <si>
    <t>Pre: Client A connect to ONT using DHCP, Config ONT with DHCP lease 3 minutes
1. Login to ONT
2. Open Statistics &gt; DHCP Lease
3. Verify DHCP Lease table</t>
  </si>
  <si>
    <t>Pre: Client A connect to ONT using DHCP, Config ONT with DHCP lease 2 minutes
1. Login to ONT
2. Open Statistics &gt; DHCP Lease
3. Verify DHCP Lease table
4. Network &gt; LAN Settings &gt; Disable DHCP Server &gt; Apply
5. Verify DHCP Lease table again</t>
  </si>
  <si>
    <t>3.Apply successfully, the Information is displayed as configured
4. Apply successfully
5.  When the value of Expire time reaches 00:00:00, the LAN connection is lost.</t>
  </si>
  <si>
    <t>Pre: Client A connect to ONT using DHCP, Config ONT with DHCP lease 2 minutes, pool: 172.16.32.106-109
1. Login to ONT
2. Open Statistics &gt; DHCP Lease
3. Verify DHCP Lease table
4. Network &gt; LAN Settings &gt; Change Pool: 172.16.32.110-115 &gt; Apply
5. Verify DHCP Lease table again</t>
  </si>
  <si>
    <t>3.Apply successfully, the Information is displayed as configured
4. Apply successfully
5. Client should be get new IP of pool</t>
  </si>
  <si>
    <t>Verify display information of devices connected to ONT</t>
  </si>
  <si>
    <t>Pre:Client connect to ONT via LAN, wifi,...
1. Login to ONT
2. Go to Statistics &gt; Connected Devices
3. Verify information of all devices</t>
  </si>
  <si>
    <t>ONT should display correctly all information of devices connect to ONT</t>
  </si>
  <si>
    <t>Network</t>
  </si>
  <si>
    <t>WAN Settings</t>
  </si>
  <si>
    <t>LAN Settings</t>
  </si>
  <si>
    <t>3. Apply successfully
4. Connect successfully. LAN IP should be switch to new IP. Device has IP address in pool 172.16.23.2-172.16.23.20</t>
  </si>
  <si>
    <t xml:space="preserve">3. Apply successfully
4. Connect successfully. LAN IP should be switch to new IP. </t>
  </si>
  <si>
    <t>Pre: DHCP Pool: 172.16.23.2-172.16.23.25
1. Login to ONT
2. Access Network &gt; LAN Settings
3. Change IP Address: 172.16.23.1, Netmask: 255.255.255.0; enabled DHCP Server 
4. Click apply
5. Connect to Web and check IP of device</t>
  </si>
  <si>
    <t xml:space="preserve">Pre: DHCP Pool: 172.16.23.2-172.16.23.25
1. Login to ONT
2. Access Network &gt; LAN Settings
3. Change IP Address: 172.16.23.2, Netmask: 255.255.255.0; Disabled DHCP Server 
4. Click apply
5. Using client Connect to ONT via manual config: IP of client: 172.16.32.50/24. </t>
  </si>
  <si>
    <t>Verify change IP LAN Address</t>
  </si>
  <si>
    <t>Verify DNS Mode funtion</t>
  </si>
  <si>
    <t>2. DNS should be 8.8.8.8 and 8.8.4.4
4. DNS change follow configured on web interfaces at step 3</t>
  </si>
  <si>
    <t>In step 4, DNS at client as the same with info at WAN PPPoE</t>
  </si>
  <si>
    <t xml:space="preserve">Pre: ONT get IP from bras successfully
1. Login to web ONT, access LAN page to config DNS manual: 8.8.8.8 and 8.8.4.4
2. Connect PC to ONT. Check Result: turn on command line and typing “ipconfig/all” and show DNS.
3. Login web again and change DNS by manual: 10.0.0.1/ 10.0.0.2
4. Check Result: turn on command line and typing “ipconfig/renew” and then type "ipconfig/all" show DNS.
</t>
  </si>
  <si>
    <t>3. Config DNS Automatically
4. Check Result: turn on command line and typing “ipconfig/renew” and then type "ipconfig/all" show DNS.</t>
  </si>
  <si>
    <t>Verify DHCP Reservation funtion</t>
  </si>
  <si>
    <t xml:space="preserve">1. Login to ONT, Router local IP is: 172.16.32.85, DHCP pool: 172.16.32.90 - 120
2. Access Network &gt; Lan Settings
3. Add 8 entry DHCP Reservation with valid MAC-IP
4. Using client with MAC (configured as step 3) to connect with ONT via DHCP </t>
  </si>
  <si>
    <t>3. Apply successfully
4. Device should be connect successfully. IP of client should be show as configured in step 3</t>
  </si>
  <si>
    <t>1. Login to web ONT to Configuration for LAN Setup DHCPv6 enable
2. Using PC to connect with ONT to get dynamic IP via DHCPv6
3. Check wireshark on client, verify Router Avertisement (RA) message</t>
  </si>
  <si>
    <t>Verify client can get IPv6 address</t>
  </si>
  <si>
    <t>Pre. ONT get IP WAN internet (dual IPv4/v6) from bras successfully
'1.  Using PC to connect with ONT to get dynamic IP via DHCPv4/v6
2. Check ipconfig at PC, ping &amp; ping6 gateway from PC</t>
  </si>
  <si>
    <t>1. Connect should be successfully. PC client should be get ipv4/v6 address successfully, IP gateway and DNS as configured in LAN settings page
2. PC should ping successfully to ONT gateway.</t>
  </si>
  <si>
    <t>2. Client should be get ipv6 successfully. 
3. When ONT send Router Avertisement (RA) with “O” bit set but does not set the “M” bit.  RA packet of ONT at least have ICMPv6 options: 3 (Prefix information), 25 (Recursive DNS Server).</t>
  </si>
  <si>
    <t>Verify Router Avertisement packet</t>
  </si>
  <si>
    <t xml:space="preserve">Pre: WAN Settings already exists WAN DHCP and get IP successfully. Capture wireshark packet on DHCP server
1. Login to WebUI of ONT
2. Access Network &gt;  WAN Connections 
3. Click Release button, then click renew button again and check wireshark
</t>
  </si>
  <si>
    <t>ONT should be get new IP. On wireshark:
+ ONT should be send DHCP release message to server, Server send ack message to ONT
+ ONT and Server to exchange 4 messages to provide new IP for ONT: DHCP discover, DHCP offer, DHCP request and DHCP ack</t>
  </si>
  <si>
    <t>1. Login to WebUI of ONT
2. Access Network &gt;  WAN Connections &gt; Click to Edit WAN Static
3. Config WAN as the below: Activated, Ip version: IPV4/Ipv6, Vlan ID: 35, Static IP: 35.0.0.10, Netmask: 255.255.255.0, Gateway 35.0.0.100, DNS 8.8.8.8, 8.8.4.4 IPV6: 2001:db8:/64, IPV6 default gateway: 2001:db8::1, DNS1:  2011:db8::3, DNS2:  2011:db8::5 then Apply 
4. From ONT, ping gateway ipv4/v6</t>
  </si>
  <si>
    <t>3. Apply successfully and WebUI shows info as the configuration at step 3. 
4. ONT can ping sucessffully</t>
  </si>
  <si>
    <t>2. PC can get DHCP from LAN and DNS information which are configured for static WAN0
(8.8.8.8/8.8.4.4). From PC can ping to Internet
3,4.  PC’s HSI services should be recovered successfully</t>
  </si>
  <si>
    <t>3. Apply successfully and WebUI shows info as the configuration at step
4. ONT can get IPv4/v6 from Bras successfully. Ping gateway successfully.</t>
  </si>
  <si>
    <t>Wan function with Satic mode</t>
  </si>
  <si>
    <t>Wan function with PPPOE mode</t>
  </si>
  <si>
    <t>1. Login to WebUI of ONT
2. Access Network &gt;  WAN Connections &gt; Click to Edit WAN PPPoE
3. Config WAN with valid PPPoE account then Apply
4. Access Wan Settings to verify WAN. From ONT, ping gateway (ping &amp; ping6)</t>
  </si>
  <si>
    <r>
      <t xml:space="preserve">1. Login to WebUI of ONT
2. Access Network &gt;  WAN Connections &gt; Click to Edit WAN PPPoE
3. Config WAN as the below: Activated, Ip version: IPV4, PPPoE account: onu/123456, </t>
    </r>
    <r>
      <rPr>
        <b/>
        <sz val="12"/>
        <rFont val="Times New Roman"/>
        <family val="1"/>
      </rPr>
      <t>Connection: Always On</t>
    </r>
    <r>
      <rPr>
        <sz val="12"/>
        <rFont val="Times New Roman"/>
        <family val="1"/>
      </rPr>
      <t>, Vlan ID: 35, Get IP dynamic then Apply
4. Connect PC to ONT</t>
    </r>
  </si>
  <si>
    <t>3. ONT should establishes PPPoE session successfully with BRAS
4. Client could use HSI services successfully.</t>
  </si>
  <si>
    <r>
      <t xml:space="preserve">1. Login to WebUI of ONT
2. Access Network &gt;  WAN Connections &gt; Click to Edit WAN PPPoE
3. Config WAN as the below: Activated, Ip version: IPV4, PPPoE account: onu/123456, </t>
    </r>
    <r>
      <rPr>
        <b/>
        <sz val="12"/>
        <rFont val="Times New Roman"/>
        <family val="1"/>
      </rPr>
      <t>Connection: Connect On-Demand</t>
    </r>
    <r>
      <rPr>
        <sz val="12"/>
        <rFont val="Times New Roman"/>
        <family val="1"/>
      </rPr>
      <t xml:space="preserve">, </t>
    </r>
    <r>
      <rPr>
        <b/>
        <sz val="12"/>
        <rFont val="Times New Roman"/>
        <family val="1"/>
      </rPr>
      <t>Idle: 2 minutes</t>
    </r>
    <r>
      <rPr>
        <sz val="12"/>
        <rFont val="Times New Roman"/>
        <family val="1"/>
      </rPr>
      <t>, Vlan ID: 35, Get IP dynamic then Apply
4. Connect PC to ONT then assure that traffic ingress/egress from client is not exist for exactly 2 minutes</t>
    </r>
  </si>
  <si>
    <t>3. ONT should establishes PPPoE session successfully with BRAS 
4. DHCP client could use HSI services, After 2 minutes PPPoE should be terminated due to lack of activity</t>
  </si>
  <si>
    <r>
      <t xml:space="preserve">1. Login to WebUI of ONT
2. Access Network &gt;  WAN Connections &gt; Click to Edit WAN PPPoE
3. Config WAN as the below: Activated, Ip version: IPV4, PPPoE account: onu/123456, </t>
    </r>
    <r>
      <rPr>
        <b/>
        <sz val="12"/>
        <rFont val="Times New Roman"/>
        <family val="1"/>
      </rPr>
      <t>Connection: Connect Manually</t>
    </r>
    <r>
      <rPr>
        <sz val="12"/>
        <rFont val="Times New Roman"/>
        <family val="1"/>
      </rPr>
      <t>, Vlan ID: 35, Get IP dynamic then Apply
4. Connect PC to ONT
5. Disconnect/Connect constantly for several times</t>
    </r>
  </si>
  <si>
    <t>3. ONT should establishes PPPoE session successfully with BRAS 
4. DHCP client could use HSI services
5. PPPoE session should be terminated then initiated right after that.</t>
  </si>
  <si>
    <t>1.  Connect equipment as diagram.
2.  Console or telnet to OLT and configure priority for each service.
3.  Capture packets with each Vlan service.</t>
  </si>
  <si>
    <t>Can setup priority for each service. Packet should be mark with vlan and  priority correctly.</t>
  </si>
  <si>
    <t>Cos of WAN interface</t>
  </si>
  <si>
    <t>Verify WAN DHCP</t>
  </si>
  <si>
    <t>Verify WAN PPPoE configuration with Connection option</t>
  </si>
  <si>
    <t>Verify operation when recovered device</t>
  </si>
  <si>
    <t>1. Apply onu profile and WAN0 static/ PPPoE/ DHCP. E.g. WAN IP = 35.0.0.10, Netmask: 255.255.255.0,
Gateway: 35.0.0.100. DNS 8.8.8.8/8.8.4.4 (Make sure that IP address is not duplicated with
any host in same network)
2. PC connects to the Internet and ensures HSI service.
3. Plug out ONT PON port and plug in PON port again. Wait for some minutes. Check PC’s HSI
service again.
4. Turn off and turn on ONT. Wait for some minutes. Check PC’s HSI service again</t>
  </si>
  <si>
    <t>WiFI 2.4GHz Settings</t>
  </si>
  <si>
    <t>1. Login to web ONT, Access Wifi settings 2.4Ghz to config Active 4 SSID for Wifi 2.4Ghz
2. Use 4 devices to connect with 4 SSID (configured in step 1) of ONT as the same time</t>
  </si>
  <si>
    <t xml:space="preserve">Devices can connect with ONT via 4 SSID successfully. </t>
  </si>
  <si>
    <t xml:space="preserve">1. Login to ONT
2. Click to Activated MAC filter, Action Deny, Add MAC address #1 to #8
3. Using 8 devices connect with wifi
4. Deactivated MAC filter
</t>
  </si>
  <si>
    <t>2. Apply successfully. Web shows correctly as the configuration at step 2
3. All devices cannot connect to ONT
4. All devices can connect to ONT</t>
  </si>
  <si>
    <t xml:space="preserve">1. Login to ONT
2. Click to Activated MAC filter, Action Allow, Add MAC address #1 to #8
3. Using 8 devices connect with wifi
4. Deactivated MAC filter
</t>
  </si>
  <si>
    <t>2. Apply successfully. Web shows correctly as the configuration at step 2
3. All devices can connect to ONT
4. All devices can connect to ONT</t>
  </si>
  <si>
    <t>Verify MAC filter function</t>
  </si>
  <si>
    <t xml:space="preserve">1. Login ONT &gt; Wifi &gt; Wifi 2.4GHz Setting
2. Config SSID 1: gpon, 
3. Choose Hide SSID is Yes
4. Click Apply button
</t>
  </si>
  <si>
    <t>4. Apply successfully. On device cannot view SSID. Device can connect with wifi of hide SSID via manual</t>
  </si>
  <si>
    <t>Verify ONT can config 4 SSID</t>
  </si>
  <si>
    <t xml:space="preserve"> Verify Hide SSID function</t>
  </si>
  <si>
    <t>Verify WPS function</t>
  </si>
  <si>
    <t xml:space="preserve">Apply successfully.  PC/Laptop/Mobile phone can see SSID and Device can connect to wifi successfully </t>
  </si>
  <si>
    <t xml:space="preserve">Apply successfully.  PC/Laptop/Mobile phone can see SSID
and Device can connect to wifi successfully </t>
  </si>
  <si>
    <t>1. Login to ONT
2. Config SSID 1: gpon,  Authentication type:  WPA(WPA2)PSK
3. Input Pre-Shared Key: "123456  abc" 
4. Click Apply button</t>
  </si>
  <si>
    <t>1. Login to ONT
2. Config SSID 1: gpon,  Authentication type: OPEN
3.  Click Apply button</t>
  </si>
  <si>
    <t xml:space="preserve">Check change Authentication type </t>
  </si>
  <si>
    <t>ONT can Activated/ Deactivated SSID</t>
  </si>
  <si>
    <t>1. Login to web ONT, Access Wifi settings 2.4Ghz to config Activated 1st SSID
2. Access Wifi settings 2.4Ghz to config Deactivated 1st SSID</t>
  </si>
  <si>
    <t>1. Apply successfully. Client should be and  connect wifi (1st SSID)successfully
2. Apply successfully. Client should not be wifi (1st SSID)</t>
  </si>
  <si>
    <t>Veriry Access point enabled/ Disabled</t>
  </si>
  <si>
    <t>1. Login to ONT &gt; Access Wifi &gt; Wifi 2.4Ghz Settings
2. Config SSID : Viettel_gpon_2.4G
3. Click to Disable Active then Click Apply button
4. Using device (Laptop, Mobile) to observer SSID of Wifi
5.  Click to Enable Active then Click Apply button
4. Using device (Laptop, Mobile) to observer SSID of Wifi</t>
  </si>
  <si>
    <t xml:space="preserve">3. Apply successfully. All parameters in [SSID Settings] section should be hide. Client cannot view SSID as configured 
5.Apply successfully. All parameters in [SSID Settings] section should be appeared. Client can view SSID as configured </t>
  </si>
  <si>
    <t>Verify config Channel</t>
  </si>
  <si>
    <t xml:space="preserve">1. Login to ONT &gt; Access Wifi &gt; Wifi 2.4Ghz Settings
2. Choose Manual Channel  &gt; Channel 1 and Click apply
3. Using "Acrylic WiFi Home" tool to check channel of Wifi
</t>
  </si>
  <si>
    <t>Apply successfully. Current Channel is the same with Channel on Acrylic WiFi Home tool  in step 2</t>
  </si>
  <si>
    <t xml:space="preserve">Apply successfully. Web shows correctly as the configuration at step 2. Info is the same with mode on Acrylic WiFi Home tool. Device can show and connect wifi </t>
  </si>
  <si>
    <t xml:space="preserve">Verify configure Channle bandwidth </t>
  </si>
  <si>
    <t>1. Login to ONT &gt; Access Wireless 2.4Ghz
2. Choose BW: 20MHZ,  40MHz, 20/40MhZ then Appy</t>
  </si>
  <si>
    <t>WiFI 5GHz Settings</t>
  </si>
  <si>
    <t>1. Login to web ONT, Access Wifi settings 5Ghz to config Activated 1st SSID
2. Access Wifi settings 5Ghz to config Deactivated 1st SSID</t>
  </si>
  <si>
    <t>1. Login to web ONT, Access Wifi settings 5Ghz to config Active 4 SSID for Wifi 5Ghz
2. Use 4 devices to connect with 4 SSID (configured in step 1) of ONT as the same time</t>
  </si>
  <si>
    <t xml:space="preserve">1. Login ONT &gt; Wifi &gt; Wifi 5GHz Setting
2. Config SSID 1: gpon, 
3. Choose Hide SSID is Yes
4. Click Apply button
</t>
  </si>
  <si>
    <t>1. Login to ONT &gt; Access Wifi &gt; Wifi 5Ghz Settings
2. Config SSID : Viettel_gpon_5G
3. Click to Disable Active then Click Apply button
4. Using device (Laptop, Mobile) to observer SSID of Wifi
5.  Click to Enable Active then Click Apply button
4. Using device (Laptop, Mobile) to observer SSID of Wifi</t>
  </si>
  <si>
    <t>1. Login to ONT &gt; Access Wireless 5Ghz
2. Choose BW: 20MHZ,  40MHz, 20/40MhZ then Appy</t>
  </si>
  <si>
    <r>
      <t xml:space="preserve">1. </t>
    </r>
    <r>
      <rPr>
        <sz val="12"/>
        <color rgb="FF000000"/>
        <rFont val="Times New Roman"/>
        <family val="1"/>
      </rPr>
      <t>By default, disable WPS.
2 - 3. WPS LED should be GREEN blinking, PC or Smartphone should be able to connect ONT Wi-Fi using WPS method successfully. After device connected, WPS LED should be OFF immediately, other device cannot be connected using WPS.
4-5. WPS LED should be GREEN blinking, PC or Smartphone shouldn't be able to connect ONT Wi-Fi using WPS method successfully. After device connected, WPS LED shouldn't be OFF immediately, other device cannot be connected using WPS.</t>
    </r>
  </si>
  <si>
    <t>1.  Login to web ONT, Access to Wifi 5GHZ Settings to check status of WPS
2. Enable WPS function then press &amp; hold the WPS button (in the right side of ONT) for 3-5 seconds, check the WPS LED, after use smartphone or PC 1 to connect ONT Wi-Fi using WPS.
3. Using PC 2 to connect ONT Wi-Fi using WPS.
4. Disable WPS function then press &amp; hold the WPS button (in the right side of ONT) for 3-5 seconds, check the WPS LED, after use smartphone or PC 1 to connect ONT Wi-Fi using WPS.
5. Using PC 2 to connect ONT Wi-Fi using WPS.</t>
  </si>
  <si>
    <t>1.  Login to web ONT, Access to Wifi 2.4GHZ Settings to check status of WPS
2. Enable WPS function then press &amp; hold the WPS button (in the right side of ONT) for 3-5 seconds, check the WPS LED, after use smartphone or PC 1 to connect ONT Wi-Fi using WPS.
3. Using PC 2 to connect ONT Wi-Fi using WPS.
4. Disable WPS function then press &amp; hold the WPS button (in the right side of ONT) for 3-5 seconds, check the WPS LED, after use smartphone or PC 1 to connect ONT Wi-Fi using WPS.
5. Using PC 2 to connect ONT Wi-Fi using WPS.</t>
  </si>
  <si>
    <t>1. Login to ONT
2. Config SSID 1: gpon,  Authentication type:  WPA(WPA2)PSK or WPAPSK
3. Input Pre-Shared Key: "123456  abc" 
4. Click Apply button</t>
  </si>
  <si>
    <t xml:space="preserve">1. Login to ONT &gt; Access Wifi &gt; Wifi 5Ghz Settings
2. Choose Manual Channel  &gt; Channel 36 and Click apply
3. Using "Acrylic WiFi Home" tool to check channel of Wifi
</t>
  </si>
  <si>
    <t xml:space="preserve">Apply successfully. Wireless mode on Acrylic WiFi Home tool is  is 802.11a only, 802.11a/n,  802.11a/n/ac,  802.11a/n/ .  Device can show and connect wifi </t>
  </si>
  <si>
    <t xml:space="preserve">Apply successfully. Web shows correctly as the configuration at step 2. Info is the same with mode on Acrylic WiFi Home tool.  Device can show and connect wifi </t>
  </si>
  <si>
    <t>1. Login to ONT &gt; Access Wifi &gt; Wifi 5Ghz Settings
2. Config Wireless mode is 802.11a only, 802.11a/n,  802.11a/n/ac,  802.11a/n
3.Click alppy and  Using "Acrylic WiFi Home" tool to check Wireless mode of Wifi</t>
  </si>
  <si>
    <t>Pre: Choose Wireless mode: 802.11a/n,  802.11a/n/ac,  802.11a/n
'1. Login to ONT &gt; Access Wireless 2.4Ghz
2. Choose BW: 20MHZ, 20/40MHZ, 20/40/80MHZ then Appy</t>
  </si>
  <si>
    <t xml:space="preserve">Verify Wireless mode </t>
  </si>
  <si>
    <t>Verify Channle bandwidth configuration</t>
  </si>
  <si>
    <t>Verify Bandwidth configuration</t>
  </si>
  <si>
    <t>Verify Band Steering configuration</t>
  </si>
  <si>
    <t>1. Login to ONT, Go to Quick Settup to set upconfig of 5GHz WLAN differs with config 2.4GHz WLAN (SSID/ security method or passphrase)
2.  Access Wifi &gt; Wifi 5Ghz Settings to Enabled Band Steering then click Apply button</t>
  </si>
  <si>
    <t xml:space="preserve">2,Cannot Apply
- Web page show message "If you want Band Steering to work, you must set SSID, Authentication Type and Password of WiFi 2.4Ghz and WiFi 5Ghz to the same values"
</t>
  </si>
  <si>
    <t>1. Login to ONT, Go to Quick Settup to set up SSID of 5GHz WLAN as the same SSID 2.4GHz WLAN (use the same SSID name,  security method and passphrase)
2. Check to make sure that Band Steering is Enabled
3. Connect to Wifi with distance from 1 to 2m then Go to Web page -&gt; Statistics -&gt; Wifi Users &gt; Check Connected Device
4.  Move to far away ONT (Distance about 10m) then Go to Web page -&gt; Statistics -&gt; Wifi Users &gt; Check Connected Device
5.  Move to close ONT with distance from 1-2m
 then Go to Web page -&gt; Statistics -&gt; Wifi Users &gt; Check Connected Device</t>
  </si>
  <si>
    <t>2. Band Steering is enabled
3. Device connected to 5G band
4. Device can switch band normally, check that: device connected to 2.4GHz band
5. Device can switch band normally, check that: Device connected to 5Ghz band</t>
  </si>
  <si>
    <t>IV</t>
  </si>
  <si>
    <t>V</t>
  </si>
  <si>
    <t>Security</t>
  </si>
  <si>
    <t>Port Service</t>
  </si>
  <si>
    <t>Verify console ONT should be disabled or can not using root account to configure ONT by console.</t>
  </si>
  <si>
    <t>1. Open ONT by tools and looking position of  console port.
2. Connect USB-UART line to console port.
3. On PC turn on Putty software and connect to ONT.
4. Turn on power ONT and check log on putty software. If no have log -&gt; pass, if have log check  next step.
5. Login with root account and connect to root shell of OS (operating system).</t>
  </si>
  <si>
    <t>ONT already disable console or can not login by root account to change OS file.</t>
  </si>
  <si>
    <t>Telnet, SSH port should be disabled</t>
  </si>
  <si>
    <t>1. Port telnet(23) and ssh(22) should be closed
2. User cannot telnet and ssh to ONT</t>
  </si>
  <si>
    <t>Port services</t>
  </si>
  <si>
    <t>ONT already closed all services port that viettel not using by default except TR069, http, https, DNS, DHCP,
By default, Disable all other service port, e.g. UPNP,
FTP, TFTP</t>
  </si>
  <si>
    <t>SPI Firewall alarm</t>
  </si>
  <si>
    <t>1. Make sure both SPI/SPI  are enabled by default
2. Change SPI/SPI mode frome Disable to Enable and revert it back to normal after each and
every below step
● Configure Port Forwarding function
● Configure DMZ function
● Enable Web access from WAN then revert it back to normal</t>
  </si>
  <si>
    <t>2. If user change mode/configure of Port forwarding, DMZ and Remote management while SPI firewall staying in Enable mode, warning will be displayed as follow:
● English: “By changing mode of this function, SPI firewall will automatically switched to Disable and can causey our ONT or LAN network facing the risks of hacking, steal data, ect...Are you sure you
want to do this ?”
○ Option: Yes/No
● Tiếng Việt:”Việc chuyển mode/cấu hình của tính năng này sẽ làm tính năng SPI Firewall tự động chuyển sang chế độ “Disable” và có thể gây ra nguy hiểm tới thiết bị mạng, mạng nội bộ của bạn đối diện với nguy cơ bị tấn công, làm chậm hoặc mất dữ liệu Bạn có chắc chắn muốn cấu hình
○ Lựa chọn: Có/ Không</t>
  </si>
  <si>
    <t>SPI Firewall</t>
  </si>
  <si>
    <t>Verify SPI Firewall operation</t>
  </si>
  <si>
    <t>4. web can only be accessed via LAN interface. Able to ping from Internet to device’s WAN
interface
6. web cannot be accessed via LAN interface. ICMP packets should be dropped when ping</t>
  </si>
  <si>
    <t>URL Filter</t>
  </si>
  <si>
    <t>Verify URL filter function</t>
  </si>
  <si>
    <t>2. URL Filter entries should be added normally
3. Clients could not access to any configured URL
4. Clients could access to any configured URL</t>
  </si>
  <si>
    <t>2. URL Filter entries should be added normally
3. Clients could access to any configured URL
4. Clients could access to any configured URL</t>
  </si>
  <si>
    <t>MAC filtering</t>
  </si>
  <si>
    <t>Pre:  Apply profile to ONT and make sure ONT can get IP address from BRAS server.</t>
  </si>
  <si>
    <t>1. Login ONT &gt; Access Security &gt; MAC filter, enable MAC Filter and configure some rules 
2. Switch to another Rule Type Selection</t>
  </si>
  <si>
    <t xml:space="preserve">- When from Blacklist, click to switch to whitelist, the rule table of whitelist must be empty, go back to blacklist, the rule table must still be full.
  When applying a whitelist, all rules in the blacklist must be deleted. Check ebtables only whitelist rules
- Display the message "" When you enable this change, all other MAC Filter Rule will be deleted, make sure you want to change "
</t>
  </si>
  <si>
    <t xml:space="preserve">2. Apply successfully.
3, PC’s 1 access to the internet should be successful,  
4. PC's 2,3 cannot access to the internet
5. All client of ONT access to the internet successful
</t>
  </si>
  <si>
    <t xml:space="preserve">2. Apply successfully.
3, PC’s 1 cannot access to the internet should be successful,  
4. PC's 2,3 access to the internet
5. All client of ONT access to the internet successful
</t>
  </si>
  <si>
    <t>Verify MAC filter function with maximum entries</t>
  </si>
  <si>
    <t xml:space="preserve">1. Connect PC’s 1 to ONT via LAN and try access to the internet
2. Login ONT &gt; Access Security &gt; MAC filter, enable MAC Filter  and  config 20 entries
</t>
  </si>
  <si>
    <t>When you click on the MAC input field, the web displays the MACs of all devices connected to ONT for customers to choose.
Maximum 20 entries can be applied, after 20 entries are not allowed to add any more.</t>
  </si>
  <si>
    <t>IP filtering</t>
  </si>
  <si>
    <t xml:space="preserve">When you click the Start / End IP input field, the web displays the IPs of all devices connected to the ONT for customers to choose from.
- When from Blacklist, click to switch to whitelist, the rule table of whitelist must be empty, go back to blacklist, the rule table must still be full.
  When applying a whitelist, all rules in the blacklist must be deleted. Check ebtables only whitelist rules
- Display the message "" When you enable this change, all other IP Filter Rule will be deleted, make sure you want to change "
</t>
  </si>
  <si>
    <t>When blocking a single LAN IP</t>
  </si>
  <si>
    <t>When blocking a LAN IP range</t>
  </si>
  <si>
    <t>When blocking 1 IP LAN corresponding to 1 IP WAN only</t>
  </si>
  <si>
    <t>When blocking a LAN IP range with 1 single WAN IP</t>
  </si>
  <si>
    <t>When only blocking 1 single WAN IP</t>
  </si>
  <si>
    <t>Verify when Enable  IP Filter</t>
  </si>
  <si>
    <t>Verify when Enable IP Filter when switch rule</t>
  </si>
  <si>
    <t xml:space="preserve">The IPs outside the Blacklist can access the internet normally._x000D_
IP in Blacklist cannot access the internet </t>
  </si>
  <si>
    <t xml:space="preserve">All IPs outside the Blacklist range have normal internet access_x000D_
IP in the Blacklist range cannot access the internet </t>
  </si>
  <si>
    <t xml:space="preserve">All IP other than the configured LAN IP can access the internet normally_x000D_
Devices with blocked LAN IP can still access the WAN side, except for messages with src IP as LAN IP and dst IP as WAN IP configured in Blacklist </t>
  </si>
  <si>
    <t xml:space="preserve">All IPs outside the Blacklist range can access the normal internet_x000D_
IP in Blacklist range can still access internet, except for messages with src IP of LAN IP range and dst IP as WAN IP configured in Blacklist </t>
  </si>
  <si>
    <t>All devices can access WAN domain, except the WAN IP which is in Blacklist</t>
  </si>
  <si>
    <t>1. From ONT web, access Security, enable SPI firewall
2. Access IPv4/Ipv6 Filter, enable IP filter
3.  From ONT web, access Security, disable SPI firewall
4. Access IPv4/Ipv6 Filter, enable IP filter</t>
  </si>
  <si>
    <t>1. Apply success
2. Cannot enable MAC Filter, show “SPI Firewall is currently enabled, MAC filter will not work. To use IP filter, please disable SPI Firewall”
3-4. Apply success</t>
  </si>
  <si>
    <t>When opening a single LAN IP</t>
  </si>
  <si>
    <t>When opening a LAN IP range</t>
  </si>
  <si>
    <t>When opening 1 LAN IP corresponding to 1 IP WAN only</t>
  </si>
  <si>
    <t>When opening a LAN IP range with 1 single WAN IP</t>
  </si>
  <si>
    <t>When only open 1 IP WAN only</t>
  </si>
  <si>
    <t xml:space="preserve">Only the LAN IP located in Whitelis has access to the internet_x000D_
All other IPs cannot access the internet </t>
  </si>
  <si>
    <t xml:space="preserve">All IPs in the Whitelist range have normal internet access_x000D_
IPs outside the Whitelist range cannot access the internet </t>
  </si>
  <si>
    <t xml:space="preserve">All IPs other than the LAN IP configured cannot access the internet._x000D_
Devices with LAN IP located in Whitelist can access up to a single configured WAN IP, in addition, cannot access any other WAN IP </t>
  </si>
  <si>
    <t xml:space="preserve">All IPs outside the Whitelist range cannot access the internet._x000D_
IP in Whitelist range cannot access internet, except for messages with src IP in LAN IP range and dst IP as WAN IP configured in Whitelist </t>
  </si>
  <si>
    <t>All devices cannot access the WAN domain, except the WAN IP located in Whitelist</t>
  </si>
  <si>
    <t>Verify DMZ function</t>
  </si>
  <si>
    <t>VI</t>
  </si>
  <si>
    <t>Application</t>
  </si>
  <si>
    <t>DMZ</t>
  </si>
  <si>
    <t>Verify IP filter function with maximum entries</t>
  </si>
  <si>
    <t>1. Login ONT &gt; Access Security &gt; MAC filter, enable Ipv4/v6 Filter 
2 Configure single LAN IP</t>
  </si>
  <si>
    <t>Parental Control</t>
  </si>
  <si>
    <t>1. Login ONT &gt; Access Security &gt; IP filter, enable Ipv4/v6 Filter and configure some rules 
2. Switch to another Rule Type Selection</t>
  </si>
  <si>
    <t xml:space="preserve">1. Connect PC’s 1 to ONT via LAN and try access to the internet
2. Login ONT &gt; Access Security &gt; IP filter, enable Ip Filter v4/v6 and  config 20 entries
</t>
  </si>
  <si>
    <t>1. Login ONT &gt; Access Security &gt; IP filter, enable Ipv4/v6 Filter 
2 Configure range LAN IP</t>
  </si>
  <si>
    <t xml:space="preserve">1. Login ONT &gt; Access Security &gt; IP filter, enable Ipv4/v6 Filter 
2 Configure  1 IP LAN corresponding to 1 IP WAN only </t>
  </si>
  <si>
    <t xml:space="preserve">1. Login ONT &gt; Access Security &gt;IP filter, enable Ipv4/v6 Filter 
2 Configure  a LAN IP range with 1 single WAN IP </t>
  </si>
  <si>
    <t xml:space="preserve">Checking when enabled/ disabled Parental Control </t>
  </si>
  <si>
    <t>2. When enabled, the PC rules are applied and show in the Iptales table
3. When disabling deleted entries in iptables but keeping old web configuration</t>
  </si>
  <si>
    <t>1. Login ONT &gt; Access Security &gt;  Parental Control 
2 Configure:  Enabled  Parental Control and add some rules then Click Apply
3. Configure Disabled  Parental Control then Click Apply</t>
  </si>
  <si>
    <t>Verify Minimum/ maximum Number of Templates</t>
  </si>
  <si>
    <t xml:space="preserve">1. Login ONT &gt; Access Security &gt;  Parental Control 
2. Configure Parental Control: Enable </t>
  </si>
  <si>
    <t>By default there is always 1 Template 0 with a blacklist rule, the URL filter table is empty and vast all time
This template cannot be deleted, it can only be edited
No creation of up to the 11th template.
Display notice for creating up to 10 templates</t>
  </si>
  <si>
    <t>Verify template behavior with a whitelist rule</t>
  </si>
  <si>
    <t>Verify template behavior with a Blacklist rule</t>
  </si>
  <si>
    <t>1. Login ONT &gt; Access Security &gt;  Parental Control 
2. Configure Parental Control: Enable, Add a valid template Parental Control rules witht a device
3. Check operation of rule</t>
  </si>
  <si>
    <t>These tempalte-assigned devices can only access URLs that are in the whitelist
Pages outside the whitelist cannot be accessed
If'sblank, block all pages
For IP addresses, they can only act as regular URLs</t>
  </si>
  <si>
    <t>The devices assigned this template cannot access the URLs in the Blacklist, and other URLs can access normally.
If blank pages are not blocked
For IP addresses, the default acts as a URL</t>
  </si>
  <si>
    <t>1. Login ONT &gt; Access Security &gt;  Parental Control 
2. Configure Parental Control: Enable, Edit template
3. Delete template</t>
  </si>
  <si>
    <t>2. The rule applies in a fixed time frame
Default hours are from 00:00 to 23: 59
Default date from Monday - Sunday
Cannot leave all days of the week empty or configure start time greater than end time on the same day 
Allows editing the created template. If you change the template's rule type, the entire URL Filter table in that template must be blank.
Also displays a popup message: "When you enable this change, all other Rule in this Template will be deleted, make sure you want to change
3. Allow to delete the created template, except template 0
Do not delete the template assigned to a certain device. Display the message "Cannot delete this template because it is currently assigned to a Rule"</t>
  </si>
  <si>
    <t>1. Login ONT &gt; Access Security &gt;  Parental Control 
2. Configure Parental Control: Enable, Add a rule then Edit rule. Veriry configuration of rule</t>
  </si>
  <si>
    <t xml:space="preserve"> Allow creating up to 10 rules. Don't allow adding rules when they're full  "
- When performing the device assignment configuration with the corresponding rule, the devices connected to the ONT are suggested to be selected as a drop box. Or you can manually enter the MAC address of the device to be assigned "
- Default will assign template 0 to the device when the add rule is executed, then the user can change the desired template
After assigning the template, the device must function properly according to the rule for the template assigned to "
Each device is assigned only 1 template, cannot assign multiple templates to the same device
One template can apply to multiple devices at the same time
Users can directly edit the information of the applicable PC
Like changing the template, the rule name, the device is assigned the template "
The user can delete the rules that are being applied
After deleting the rule, the rule's information is also removed from the iptables table</t>
  </si>
  <si>
    <t>Verify add/ edit/ delete template</t>
  </si>
  <si>
    <t>Verify when add/edit/ delete Parental Control Rules</t>
  </si>
  <si>
    <t>1. From ONT web, enable DMZ and configure DMZ IP to map with wired/ wifi client (E.g. 192.168.1.11). And make sure that SPI is disabled
2. Simulate the TFTP, FTP, SSH/SFTP and Telnet Server with Mobaxterm
3. Using FTP/ TFTP client to connect FTP/ TFTP Server (using WAN IP: 10.10.10.10) and download file
4. Using Iperf client to connect Iperf server through server listenning port (using CLI: iperf -c
10.10.10.10 -p 9999)
5. Using Telnet/ SSH client to connect to Telnet Server (using WAN IP: 10.10.10.10)
6. Configure to  SPI is enabled then repeate step 2-5</t>
  </si>
  <si>
    <t>1, DMZ configuration should be applied successfully.
3, FTP/ TFTP client should reach FTP/TFTP Server and download file successfully.
4, Iperf client should connect to Iperf server successfully and return average download speed.
5, Telnet/SSH client should reach Telnet/SSH Server successfully.
6.FTP/TFTP/iperf/telnet SSH client should not reach Telnet/SSH Server successfully.</t>
  </si>
  <si>
    <t>Check when configuring the same device with MAC Filter Blacklist and Parental Control</t>
  </si>
  <si>
    <t>Check when configuring the same device with MAC Filter Whitelist and Parental Control</t>
  </si>
  <si>
    <t>Check when configuring conflict between MAC Filter and IP Filter</t>
  </si>
  <si>
    <t>Check when configuring conflict between Parental Control and IP Filter</t>
  </si>
  <si>
    <t>Check when configuring conflict between the Parental Control Blacklist and URL Filter</t>
  </si>
  <si>
    <t>Check when configuring conflict between Parental Control Whitelist and URL Filter</t>
  </si>
  <si>
    <t>For the remaining cases, conflict configuration is still allowed</t>
  </si>
  <si>
    <t xml:space="preserve">Test Conflict IP/URL/MAC Filter and Parental Control
</t>
  </si>
  <si>
    <t xml:space="preserve">Still allows the conflict configuration 2 above features._x000D_
When applying the configuration will display the message: “The changing of this configuration may be related to other security features, make sure that you are clearly checked and understand before your configuration”._x000D_
The device will work in the direction of combining blocking conditions, that is, if only one block rule is needed, it will block that device and ignore the permission rule </t>
  </si>
  <si>
    <t>Once you have configured the MAC Filter with the Blacklist rule, you cannot configure the Parental Control rule with the same device
Conversely, when a device is configured with any Parental Control rule, it is not allowed to apply the MAC Filter Blacklist configuration to that device.
Displays a conflict message
Content pop up: “A MAC address is block by MAC Filter feature. Please remove this address from Blacklist or add this address to Whitelist of MAC Filter to apply Parental Control. ”
Content pop up: “A MAC address is block by Parental Control feature. Please remove this address from Blacklist or add this address to Whitelist of Parental Control to apply MAC Filter.</t>
  </si>
  <si>
    <t>When the ONT has enabled MAC Filter with the rule type is Whitelist, only devices that belong to Whitelist will be allowed to configure Parental Control.
The other devices cannot be configured with Parental Control
Content pop up: “A MAC address is block by MAC Filter feature. Please remove this address from Blacklist or add this address to Whitelist of MAC Filter to apply Parental Control. ”
Content pop up: “A MAC address is block by Parental Control feature. Please remove this address from Blacklist or add this address to Whitelist of Parental Control to apply MAC Filter</t>
  </si>
  <si>
    <t>Still allows the conflict configuration 2 above features.
When applying the configuration will display the message: “The changing of this configuration may be related to other security features, make sure that you are clearly checked and understand before your configuration”.
The device will work in the direction of combining blocking conditions, that is, if only one block rule is needed, it will block that device and ignore the permission rule</t>
  </si>
  <si>
    <t>The device will allow access if all rules are allowed, and blocked if any rule does the block</t>
  </si>
  <si>
    <t>Still allows the conflict configuration 2 above features.
The device will operate in the direction of combining blocking conditions, that is, if only one block rule is required, it will block the device and ignore the access permission rule.
In addition, in the interface of the Template section of PArental Control must have the note: "When you configure this template with White List Rule, for avoidings of function conflict, Please Check the URL in the URL Filter feature before configures</t>
  </si>
  <si>
    <t>Verify Conflict IP/URL/MAC Filter and Parental Control</t>
  </si>
  <si>
    <t>Verify DMZ function when disable DMZ</t>
  </si>
  <si>
    <r>
      <t>1. From ONT web, enable DMZ and configure DMZ IP to map with</t>
    </r>
    <r>
      <rPr>
        <b/>
        <sz val="12"/>
        <rFont val="Times New Roman"/>
        <family val="1"/>
      </rPr>
      <t xml:space="preserve"> </t>
    </r>
    <r>
      <rPr>
        <sz val="12"/>
        <rFont val="Times New Roman"/>
        <family val="1"/>
      </rPr>
      <t>client (E.g. 192.168.1.12)
2. Simulate the SSH and Telnet Server with Mobaxterm
3. Using Telnet/ SSH client to connect to Telnet Server (using WAN IP: 10.10.10.10)
4. Disable DMZ and repeate 3-4</t>
    </r>
  </si>
  <si>
    <t xml:space="preserve">1, DMZ configuration should be applied successfully.
3, FTP/ TFTP client should reach FTP/TFTP Server and download file successfully.
4, FTP/ TFTP client should not reach FTP/TFTP Server </t>
  </si>
  <si>
    <t>Verify Port forwarding function</t>
  </si>
  <si>
    <t>Port Forwarding</t>
  </si>
  <si>
    <t xml:space="preserve">1. From ONT web, configure Port Forwarding to have some common ports: FTP (21), SSH (22), Telnet (23), Iperf (9999) and TFTP (69).  Make sure that SPI is disabled
2. Simulate the TFTP, FTP, SSH/SFTP and Telnet Server with Mobaxterm 
3. Using FTP/TFTP  client to connect FTP/TFTP  Server (using WAN IP: 10.10.10.10) and download file
4. Using SSH/Telnet client to connect SSH/SFTP/ Telnet Server (using WAN IP: 10.10.10.10) and download file
5. Using Iperf client to connect Iperf server through server listening ports (using CLI: iperf -c
10.10.10.10 -p 9999)
6. Configure SPI is enabled
</t>
  </si>
  <si>
    <t>1, Port Forwarding configuration should be applied successfully.
3, FTP/ TFTP client should reach FTP/TFTP Server and download file successfully.
4, SSH client should reach SSH/SFTP Server and download file successfully.
5, Iperf client should connect to Iperf server successfully and return average download speed.
6. FTP/TFTP/iperf/telnet SSH client should not reach Telnet/SSH Server successfully.</t>
  </si>
  <si>
    <t xml:space="preserve">1. From ONT web, configure Port Forwarding to have some common ports: FTP (21), SSH (22), Telnet (23), Iperf (9999) and TFTP (69).  Make sure that SPI is disabled
2. Simulate the TFTP, FTP, SSH/SFTP and Telnet Server with Mobaxterm 
3. Using FTP/TFTP  client to connect FTP/TFTP  Server (using WAN IP: 10.10.10.10) and download file
4. Disable Port PW and repeate 2-3
</t>
  </si>
  <si>
    <t>1, Port Forwarding configuration should be applied successfully.
3, FTP/ TFTP/SSH/Telnet client should reach FTP/TFTP Server and download file successfully.
4. FTP/TFTP/iperf/telnet SSH client should not reach Telnet/SSH Server successfully.</t>
  </si>
  <si>
    <t>Verify  Port forwarding when disable DMZ</t>
  </si>
  <si>
    <t>Verify DMZ &amp; Port forwarding as the same time</t>
  </si>
  <si>
    <t>1. Using 2 PC to connect with ONT. Simulate the TFTP, FTP, SSH/SFTP and Telnet Server with Mobaxterm
2. From ONT web:
+ Enable DMZ and configure DMZ IP to map with PC1
+ Add rule port forwarding: Port 22 map with PC2
3. Using SSH client to connect SSH Server (using WAN IP: 10.10.10.10) 
4. Using Telnet client to connect Telnet Server</t>
  </si>
  <si>
    <t>3. SSH client should reach SSH Server successfully of PC2
4. Telnet client should reach Telnet Server successfully of PC1</t>
  </si>
  <si>
    <t>1. Using 2 PC to connect with ONT. Simulate the TFTP, FTP, SSH/SFTP and Telnet Server with Mobaxterm
2. From ONT web:
+ Enable DMZ and configure DMZ IP to map with PC1
+ Add rule port forwarding: Port 22 map with PC2
3. Using SSH client to connect SSH Server (using WAN IP: 10.10.10.10) 
4. Using Telnet client to connect Telnet Server
5. Reboot ONT and repeate step 3-4</t>
  </si>
  <si>
    <t>3. SSH client should reach SSH Server successfully of PC2
4. Telnet client should reach Telnet Server successfully of PC1
5. As the same step 3-4</t>
  </si>
  <si>
    <t>Verify NAT sessions limit for per users</t>
  </si>
  <si>
    <t>1. Login to ONT
2. Application &gt; Sessions Limit
3. Click Enable Limit per user
4. Config Default Limit is 8000
Add entry1: IP address: SER_94, Limit for this user is 8000 and click apply
5. Generate 20000 flows:
- Upstream: run Scirpt NAT_TrafficGen.py by cmd "python NAT_TrafficGen Upstream 20000"
(Src_IP: SER_94, Dst_IP: SER_95)
- Downstream: run Scirpt NAT_TrafficGen.py by cmd "python NAT_TrafficGen Downstream 20000" 
(Src_IP: SER_95, Dst_IP: ONT)
Capture traffic and verify number packet (filter Src_MAC or Dst_MAC)</t>
  </si>
  <si>
    <t>4. Apply successfully
5. Number packets is 8000</t>
  </si>
  <si>
    <t>Sessions Limit</t>
  </si>
  <si>
    <t>Verify NAT sessions limit for all users</t>
  </si>
  <si>
    <t>1. Login to ONT
2. Access Network &gt; LAN Settings
3. Config Maximum total number of sessions is 16354 and click apply
4. Generate 20000 flows:
- Upstream: run Scirpt NAT_TrafficGen.py by cmd "python NAT_TrafficGen Upstream 20000"
(Src_IP: SER_94, Dst_IP: SER_95)
- Downstream: run Scirpt NAT_TrafficGen.py by cmd "python NAT_TrafficGen Downstream 20000" 
(Src_IP: SER_95, Dst_IP: ONT)
Capture traffic and verify number packet  (filter Src_MAC or Dst_MAC)</t>
  </si>
  <si>
    <t>3. Apply successfully
4. Number packets is 16354</t>
  </si>
  <si>
    <t>DDNS</t>
  </si>
  <si>
    <t>Static Route</t>
  </si>
  <si>
    <t>Static routing via WAN</t>
  </si>
  <si>
    <t xml:space="preserve">1. Apply onu profile and create WAN0. Set WAN0 as the default WAN interface.
2. Connect PC client to ONT via LAN1.
3. From PC client traceroute to 8.8.8.8.
4. Create 1 more static WAN1, enable NAT for WAN1. E.g: IP 20.20.20.20/24, Gateway 20.20.20.254.
5. Open Advanced Setup -&gt; Route Settings and fill up it with parameters as below:
6. Re-connect PC client to ONT via LAN1.
7. From PC client traceroute to 8.8.8.8.
8. Create 1 more static (or Dynamic) WAN2, enable NAT for WAN2. E.g: IP 30.30.30.30/24, gateway 30.30.30.254.
9. Open Advance Setup → Route Settings and add one more route for 8.8.8.8 through WAN2. Apply config and observe the result.
10. Open Advanced Setup -&gt; Route Settings and Deactivated static route as below:
11. Re-connect PC client to ONT via LAN1.
12. From PC client traceroute to 8.8.8.8.
13. Open Advance Setup → Route Settings and add route for 8.8.8.8 through WAN2 metric 33000
(default route metric is 32767). Apply config and observe the result.
</t>
  </si>
  <si>
    <t>In step 1, WAN0 should get IP address successfully (E.g: IP 10.10.10.10 and gateway 10.10.10.254) and can connect to internet (ping to 8.8.8.8 successfully).
In step 2, PC client should obtain IP address from DHCP server of ONT and ping to 8.8.8.8 successfully.
In step 3, according to traceroute result, packet should go through WAN0’s default gateway (10.10.10.254).
In step 4-5, configuration should be applied successfully, all informations are displayed as configured.
In step 7, according to traceroute result, packet should go through WAN1’s default gateway (20.20.20.254).
In step 9, configuration should not be applied. ONT will display Popup about existing route (ONT will not accept to put two different routes of the same destination)
In step 10, configuration should be applied successfully, all informations are displayed as configured.
In step 12, same expectation in step 3.
In step 13, configuration should not be applied. ONT will display Popup about metric range (ONT will allow to add static route with metric in range 0-15)</t>
  </si>
  <si>
    <t>Static routing via LAN</t>
  </si>
  <si>
    <t xml:space="preserve">1. Apply onu profile and create WAN0.
2. Connect client to ONT (PC1 client via LAN1 and PC2 client via LAN2)
3. From PC client traceroute to 8.8.8.8.
4. Open Advanced Setup -&gt; Route Settings and fill up it with parameters as below:
5. Re-connect PC client to ONT.
6. From PC2 client (192.168.1.3) traceroute to 8.8.8.8.
7. Open Advanced Setup -&gt; Route Settings and Deactivated static route as below:
8. From PC2 client (192.168.1.3) traceroute to 8.8.8.8.
</t>
  </si>
  <si>
    <t>In step 1, WAN0 should be get IP address successfully (exp: IP 10.10.10.10 and gateway
10.10.10.254) and can connect to internet (ping to 8.8.8.8 successfully).
In step 2, PC client should be obtain ip address from DHCP server of ONT (PC1: 192.168.1.2 and PC2:
192.168.1.3) and ping to 8.8.8.8 successfully.
In step 3, Capture packet from PC client and It should forward via WAN0.
In step 4, Apply successfully, all informations are displayed as configured.
In step 6, Capture packet from PC2 client and It should forward via LAN1 (192.168.1.2).
In step 7, Apply successfully, all informations are displayed as configured.
In step 8, Capture packet from PC client and It should forward via WAN0.</t>
  </si>
  <si>
    <t>Static routing with NAT disabled</t>
  </si>
  <si>
    <t>1. Apply onu-profile and setup static WAN0 interface on ONT. E.g: IP 1.1.1.2, Mask: 255.255.255.252 (/30), Gateway 1.1.1.1.
2. Disable NAT on WAN0
3. Setup LAN IP address. E.g: LAN IP: 113.161.118.113, Mask 255.255.255.252 (/30), disable DHCP Server on LAN.
4. On PC connected to LAN, setup IP &amp; gateway to the same network with ONT LAN. E.g: LAN IP: 113.161.118.114, Mask 255.255.255.252 (/30), Gateway: 113.161.118.113
5. From PC 1.1.1.1, ping to PC connected to ONT LAN.
6. From PC 1.1.1.1, traceroute to PC connected to ONT LAN.
7. From PC connected to ONT LAN, traceroute to 1.1.1.1.</t>
  </si>
  <si>
    <t>In step 1-4, configuration should be applied successfully.
In step 5, PC 1.1.1.1 should be able ping PC connected to ONT LAN successfully.
In step 6, the traceroute result should indicate the path to PC via ONT WAN (1.1.1.2)
In step 7, the traceroute result should indicate the path to PC via ONT LAN (113.161.118.113) and ONT WAN (1.1.1.2)</t>
  </si>
  <si>
    <t>Verify Port Mapping</t>
  </si>
  <si>
    <t>1. Apply onu-profile below to ONT
2. Config wan0 NAT(internet) and wan1 bridge(multicast)
3. Mapping lan1 to wan0 and lan2 to wan1
4. Connect PC1 to lan1 and PC2 to lan2
5. Reboot ONT4</t>
  </si>
  <si>
    <t>1. In step 2, WAN0 should get IP address successfully (IP public) and can connect to internet (ping to 8.8.8.8 successfully).
2. In step 3, Apply configuration successfully.5
3. In step 4, PC1 should get IP address from DHCP server of ONT and PC2 should get IP from Server bridge.
4. In step 5, Result the same step 3.</t>
  </si>
  <si>
    <t>Port Mapping support both LAN and WLAN</t>
  </si>
  <si>
    <t>1. Apply onu-profile below to ONT
2. Config wan0 nat and wan1 bridge.
3. Mapping lan1 to wan0 and lan2 to wan1
4. Connect PC1 to lan1 and PC2 to lan2
5. Mapping ra0 to wan0 and ra1 to wan1
6. Connect PC3 to ra0 and PC4 to ra1
7. Reboot ONT</t>
  </si>
  <si>
    <t>1. In step 2, WAN0 should be get IP address successfully (IP public) and can connect to internet (ping to 8.8.8.8 successfully).
2. In step 3, Apply configuration successfully.
3. In step 4, PC1 should get IP from DHCP server of ONT and PC2 get IP from bridge
4. In step 6,PC1,PC3 should get IP from DHCP server of ONT and PC2,PC4 get IP from bridge.
5. In step 7, Result the same step 3.</t>
  </si>
  <si>
    <t>Deactivated/ Activated Port Mapping</t>
  </si>
  <si>
    <t>1. Apply onu-profile below to ONT
2. Config port wan0 nat &amp; wan1 bridge
3. Activated Port Mapping. Group index 0 is mapping lan1 --&gt; wan0 and group index 1 is mapping lan2 --&gt; wan1
4. Connect pc1 to lan1 and pc2 to lan2
5. Choose group index 1 and deactivated port mapping
6. Choose group index 0 and activate</t>
  </si>
  <si>
    <t>1. In step 2, WAN0 should be get IP address successfully (IP public) and can connect to internet (ping to 8.8.8.8 successfully).
2. In step 3, Apply config successfully.
3. In step 4, PC1 should get IP from DHCP server of ONT and PC2 should IP from bridge
4. In step 5, pc1, pc2 should get IP from DHCP server of ONT
5. In step 6, Result the same step 3.</t>
  </si>
  <si>
    <t>Port Mapping</t>
  </si>
  <si>
    <t>VII</t>
  </si>
  <si>
    <t xml:space="preserve">Maintenance </t>
  </si>
  <si>
    <t>Administration</t>
  </si>
  <si>
    <t xml:space="preserve">.Apply successfully and WebUi show warning: 
"Password has been changed. Please note that new password is too weak! Strong password should be more than 8 characters, using combination of uppercase, lowercase, number and special characters. Please login again to continute!"
ONT can login successfully with new password 
</t>
  </si>
  <si>
    <t>1. Login to ONT&gt; Aceess Maitenance &gt; Administration page
2. Input invalid  Current Password
3. input the same new passwd and confirm passwd : 1234</t>
  </si>
  <si>
    <t>Verify Session Timeout operation</t>
  </si>
  <si>
    <t>1. Login to ONT&gt; Aceess Maitenance &gt; Administration page
2.  Choose Session Time out 150/600/300/1200 &gt; Apply
3. Wait 150/600/300/1200s</t>
  </si>
  <si>
    <t>3. Ont automatically  logout after 150/600/300/1200s not  using</t>
  </si>
  <si>
    <t>Verify Allow Admin Control operation</t>
  </si>
  <si>
    <t>Pre: Enable Access from WAN in Management page
1. Login to ONT&gt; Aceess Maitenance &gt; Administration page
2.  Check box LAN and WAN, Click Apply button then Login ONT via IP LAN and WAN 
3. Uncheck box LAN and WAN
4. Check box LAN, uncheck box WAN , click Apply button then Login ONT via IP LAN and WAN
5. Check box WAN, uncheck box LAN , click Apply button then Login ONT via IP LAN and WAN</t>
  </si>
  <si>
    <t>2. Login ONT successfully with IP LAN and WAN
3. Web show error "For admin account, at least one interface must be checked.
4. Can Login ONT with IP LAN, Can go to login page but can't login with IP WAN successfully, Web show notifycation "Login failed: you are not allow to connect from WAN!"
5. Can Login ONT with IP WAN, Can go to login page but can't login with IP LAN. Web show notifycation "Login failed: you are not allow to connect from LAN!</t>
  </si>
  <si>
    <t xml:space="preserve">System Time </t>
  </si>
  <si>
    <t>Verify funtion of NTP</t>
  </si>
  <si>
    <t>3. Apply successfully. Display Curren Date/Time of GMT +07:00
4. Apply successfully. Current Date/Time change from GMT +07:00 to GMT +08:00</t>
  </si>
  <si>
    <t>3. Apply successfully. Current Date/Time doesn't change 
(Because, Thailand, Indonesia, Vietnam doén't use Daylight Saving Time)
4. Apply successfully. Current Date/Time change to Daylight Saving Time 
(Because, US and Canada are use Daylight Saving Time)</t>
  </si>
  <si>
    <t>Firmware</t>
  </si>
  <si>
    <t xml:space="preserve">Upgrade firmware from Web using firmware with different format </t>
  </si>
  <si>
    <t>1. Access successfully to WebUI of ONT. Ex: https://10.61.60.79/
2. Open Advance Setup &gt; Maintenance &gt; Firmware 
3. Click the 'Upgrade' button after choosing the file with different format : EX. Firm.docx/ Firm.x/ tclinux.bin</t>
  </si>
  <si>
    <t>upgrade status will become “Upgrade in progress. Please wait” to “The file is illegal, 
please to upload again!!”</t>
  </si>
  <si>
    <t>Upgrade firmware to Web using signatured firmware with lower revision and check Rejection</t>
  </si>
  <si>
    <t>1. Login to ONT
2. Open  Maintenance &gt; Configuration
3.  Click Upload to upfile .rar/.zip/.exe... at Restore Configuration tab &gt; Restore Configuration</t>
  </si>
  <si>
    <t>Can't upload this file. Web shor error "You put a wrong file"</t>
  </si>
  <si>
    <t xml:space="preserve">1. Login to web interface &gt; Go to Configuration &gt; Click 'Backup Configuration' button to Download   backup file. 
2. Check content of file at step 1
3. Access web to change some parameters: SSID, Wireless mode, ....
4. Restore file at step 1, after restore check configure
5.  Open configuration file by notepad++, if contents is plaintext meaning fail. Modify backup configuration file and restore it.
</t>
  </si>
  <si>
    <t>1. Backup file should be download successfully. 
2. Backup configuration is not plaintext and deny backup configure if this file is changed.
4. After restore, ONT will reboot, ONT should not have value from step 3
5. 'Cannot restore. ONT should be deny backup configure because this file is changed.</t>
  </si>
  <si>
    <t>Verify Factory reset function</t>
  </si>
  <si>
    <t>3. ONT reset factory and return configuration default
4. Access web normal</t>
  </si>
  <si>
    <t>Configuration</t>
  </si>
  <si>
    <t>Verify Backup &amp; Restore funtion</t>
  </si>
  <si>
    <t>1. Login to ONT and configure Wifi network, PPPoE account, LAN …
2. Open Maintenance &gt; Configuration
3. Click Full Factory button 
4. Access web by default IP: 192.168.1.1</t>
  </si>
  <si>
    <t>Ping function</t>
  </si>
  <si>
    <t xml:space="preserve">1. Apply onu profile and make sure ONT can get IP WAN successfully and that IP address MUST be reachable to Internet. 
2. Using Ping Diagnostic function with valid value of Ping Count, Ping Packet Size and Ping Timeout to ping to reachable IP Address: 8.8.8.8
3.  Remove onu profile and make sure ONT can not get IP WAN successfully, repeate step 2 
4. Add onu-profile again, make sure ONT can get IP WAN successfully and that IP address MUST be reachable to Internet.
5. Using Ping Diagnostic function with valid value of Ping Count (maximum ping count 10), Ping Packet Size and Ping Timeout to ping to reachable IP Address. E.g. 8.8.8.8. After “Testing xPON Link Status” is PASS, remove VLAN HSI from GPON port immediately. Wait for 1 minute and observe the PING result.
</t>
  </si>
  <si>
    <t xml:space="preserve">2. Ping to IP/domain successfully
3. Diagnostic result indicates the inappropriate connection between the router and the server by 100% packet loss
Pinging processing...
PING 8.8.8.8 (8.8.8.8): 64 data bytes
PING 8.8.8.8 (8.8.8.8): 64 data bytes
PING 8.8.8.8 (8.8.8.8): 64 data bytes
4 packets transmitted, 0 packets received, 100% packet loss
5. As the same with step 3
</t>
  </si>
  <si>
    <t>Diagnostic</t>
  </si>
  <si>
    <t>Traceroute Function</t>
  </si>
  <si>
    <t>1. Apply onu profile and make sure ONT can get IP WAN successfully and that IP address MUST be reachable to Internet. E.g. WAN IP = 10.10.10.10
2. Using Traceroute Diagnostic function with valid value of Traceroute Max TTL to traceroute to reachable IP Address. E.g. 8.8.8.8
3. Remove onu profile and make sure ONT can not get IP WAN successfully and repeate step 2</t>
  </si>
  <si>
    <t>Verify Web Access From WAN</t>
  </si>
  <si>
    <t xml:space="preserve">1. Login to ONT&gt; Enable access from WAN in Adminitrator page
2. Aceess Maitenance &gt;  Management
3.  Check box Disabled
4. Login ONT via IP WAN </t>
  </si>
  <si>
    <t xml:space="preserve">2. Apply successfully
3. Login to ONT sucessfully. </t>
  </si>
  <si>
    <t>Verify login ONT with http</t>
  </si>
  <si>
    <t>Pre: Enable Web access from WAN &amp; LAN
1. Open Web browser, input http://[IP_LAN]
2. Open Web browser, input http://[IP_WAN]</t>
  </si>
  <si>
    <t>Web browser should be automatically redirect to https</t>
  </si>
  <si>
    <t xml:space="preserve"> Management</t>
  </si>
  <si>
    <t>1. Login to ONT&gt; Enable access from WAN in Adminitrator page
2. Aceess Maitenance &gt; Management
3.  Check box Enabled and click apply
4. Login ONT via IP WAN 
5.  Login to ONT&gt; Disable access from WAN in Adminitrator page then Repeate step 4</t>
  </si>
  <si>
    <t>1. Login to ONT&gt; Aceess Maitenance &gt;  Management
2.  Config HTTP WEB Port: 11, HTTPS port: 50 and click apply
3. Login ONT with link: http://[IP_LAN/WAN]:11
4. Login ONT with link: https://[IP_LAN/WAN]:50</t>
  </si>
  <si>
    <t>System log Download</t>
  </si>
  <si>
    <t>System log</t>
  </si>
  <si>
    <t>1. Go to ONT Web &gt;&gt; Maintenance &gt;&gt; Logs &gt;&gt; System Logs page
2. Download the System Logs by pressing ‘Download’ button on Web.
4. Open syslog file, open this file by WinRAR or 7z (or you can extract it all). See all files are included in this folders.
5. Verify log file</t>
  </si>
  <si>
    <t>Support export the log file from ONT web, at least contain information as below:
- Power on/off history
- ONT online status (GPON)
- PPPoE session info (PPPoE packet)
- IP WAN status (all WAN interface)
- Wifi client connections (MAC)
- Other infomation or some errors found (Follow
vendor-defined)</t>
  </si>
  <si>
    <t>Reboot</t>
  </si>
  <si>
    <t>Verify  Reboot button</t>
  </si>
  <si>
    <t>1. Login ONT
2. Go to Maintenance &gt; Save/Reboot
3.  Click Reboot button -&gt; Cancel
4. Click Reboot button -&gt; ok
5. Access web after reboot</t>
  </si>
  <si>
    <t>3. Display popup "Are you sure want to reboot? It might take a while to complete." -&gt; Close popup and doesn't reboot 
4. Display popup "Are you sure want to reboot? It might take a while to complete." -&gt; OK
Reboot successfully
5. Access web successfully.</t>
  </si>
  <si>
    <t>Basic function</t>
  </si>
  <si>
    <t>Verify PPPoE keep-alive and recover session</t>
  </si>
  <si>
    <t>1. Setup BRAS and DHCP server on Computer, Connect equipment as diagram.
2. Console or telnet to OLT and configure services for ONT.
3. On BRAS Setup mode PPPoE
4.  Login to web interface ONT and configure PPPoE account, using wireshark to capture PPPoE packet
5.  Check status and connections with BRAS server. 
6. Disconnect  to BRAS server, check wireshark</t>
  </si>
  <si>
    <t>4. The PPPoE keep-alive interval is 30 seconds by default
6. ONT does not receive PPPoE keep-alive 6 times, ONT must close session and start the reconnect mechanics as below:
 + Wait random from 0 to 10s.
+  Create new PPPoE session and sent 5 PADI messages,
each separate 5, 10, 20, 40s.
+ Wait to random from 60s to 120s and close session
+ Repeat from create new session</t>
  </si>
  <si>
    <t>Led</t>
  </si>
  <si>
    <t>Power LED indicator</t>
  </si>
  <si>
    <t xml:space="preserve"> PON &amp; ALM LED indicator</t>
  </si>
  <si>
    <t>1. DO NOT plug in PON cable to ONT. Turn on ONT, wait until ONT completely boot up. Observe the
PON &amp; ALM LED
2. Plug in PON cable to ONT, wait for few seconds, observe the PON &amp; ALM LED.
3. Plug out PON cable from ONT, wait for few seconds, observe the PON &amp; ALM LED.
4. Repeat step 2,3 10 times continuously.
5. Put the valid firmware to OLT, and start download firmware to ONT through OMCI. Observe the
PON LED during firmware download (about 5 minutes).
6. After successfully upgrade firmware, observe the PON &amp; ALM LED. After few minutes, reboot ONT.
7. Put the invalid firmware to OLT, and start download firmware to ONT through OMCI. Observe the
PON LED during firmware download (about 5 minutes).
8. After failed firmware upgrade, observe the PON &amp; ALM LED.
9. Reboot ONT, after booting up completely, check again PON and ALM LED.</t>
  </si>
  <si>
    <t>In step 1, after booting up completely, PON and ALM LED are RED ON.
In step 2, after plugging in PON cable, PON LED will be GREEN ON, ALM LED will be OFF.
In step 3, after plugging out PON cable, PON LED and ALM LED are RED ON.
In step 4, expectation should be same in step 2 and step 3.
In step 5, PON LED should be GREEN Blinking when firmware is being downloaded.
In step 6, after successfully upgraded, PON LED will not blinking anymore (only GREEN ON).4
In step 7, expectation should be same in step 5.
In step 8, after failed upgrade, PON LED will not blinking anymore (only GREEN ON), ALM LED will be RED ON.
In step 9, after booting up completely, PON LED will be GREEN ON, RED LED will be OFF.</t>
  </si>
  <si>
    <t>Internet LED indicator</t>
  </si>
  <si>
    <t>1. DO NOT plug in PON cable to ONT, DO NOT apply onu-profile from OLT. Turn on ONT, wait until ONT completely boot up. Observe the Internet LED.
2. Plug in PON cable to ONT, wait for few seconds, observe the PON &amp; Internet LED
3. Apply ONU profile from OLT and assign valid pppoe username/password (via OMCI or via Web UI). Wait for few minutes, observe the Internet LED.
4. Plugout PON cable from ONT, observe the Internet LED.
5. Plug in PON cable again to ONT, wait for few minutes, observe the Internet LED.
6. Remove ONU profile from OLT, wait for 3 minutes, observe the Internet LED.
7. Add ONU profile again from OLT, wait for few minutes, observer the Internet LED again.
8. Disable WAN0 on Web, after applying configuration, check the Internet LED.
9. Enable again WAN0 on Web, after applying configuration, check the Internet LED again.
10. Reboot ONT, after ONT booting up again, wait for few minutes, check Internet LED.</t>
  </si>
  <si>
    <t>In step 1, without onu profile, Internet LED should be OFF
In step 2, after plugging in the PON cable, PON LED should be GREEN ON, Internet LED is still OFF In step 3, after ONT get IP successfully from BRAS (using PPPoE), Internet LED should be GREEN ON.
In step 4, after plugging out PON cable from ONT, Internet LED should be OFF immediately.
In step 5, after plugging in PON cable, ONT should get IP again, Internet LED should be GREEN ON again.
In step 6, after PPP connection is terminated, Internet LED should be OFF.
In step 7, after get IP successfully again, Internet LED should be GREEN ON.
In step 8, after WAN0 is disabled, Internet LED should be OFF immediately.
In step 9, after enable WAN0, and WAN0 get IP successfully, Internet LED should be GREEN ON again.
In step 10, Internet LED should be GREEN ON.</t>
  </si>
  <si>
    <t>WLAN LED indicator</t>
  </si>
  <si>
    <t>1. Restore ONT to default, after booting up completely, check the WLAN LED.
2. Go to ONT Web UI, disable WLAN function 2.4Ghz and 5Ghz (Wi-Fi Setup page), observe the WLAN LED.
3. Press &amp; hold the WLAN button (in the right side of ONT) for 3-5 seconds, check the WLAN LED again.
4. Go to ONT Web UI, disable SSID 2.4Ghz , repeate step 3
5. Go to ONT Web UI, disable WLAN 5Ghz, enable SSID 2.4Ghz , repeate step 3
6. Go to ONT Web UI, enable WLAN 5Ghz &amp; 2.4Ghz , repeate step 3</t>
  </si>
  <si>
    <t xml:space="preserve">In step 1, WLAN LED should be GREEN ON by default.
In step 2, after applying configuration on web, WLAN LED should be OFF.
In step 3, WLAN LED should be GREEN ON again. On web, SSID 2.4Ghz and 5Ghz should be enable
In step 4 &amp;5, WLAN LED should be OFF. On web, SSID 2.4Ghz and 5Ghz should be disable
In step 6, WLAN LED should be OFF. On web, SSID 2.4Ghz and 5Ghz should be disable
</t>
  </si>
  <si>
    <t>WPS LED indicator</t>
  </si>
  <si>
    <t>1. Restore ONT to default, after booting up completely, check the WPS LED.
2. Press &amp; hold the WPS button (in the right side of ONT) for 3-5 seconds, check the WPS LED again.
3. Go to ONT Web UI, enable WPS function (Wi-Fi Setup page). Repeat step 2, observe the WPS LED during 2 minutes (during this time, DO NOT use any smartphone or PC to connect ONT Wi-Fi via WPS).
4. After 3 minutes, try to use smartphone and PC to connect ONT Wi-Fi using WPS.
5. Repeat step 2, after 3-5 seconds, use smartphone or PC to connect ONT Wi-Fi using WPS.
6. Go to ONT Web UI, disable WPS function. Repeat step 2.</t>
  </si>
  <si>
    <t>In step 1, WPS LED should be OFF all the time by default.
In step 2, WPS LED should be OFF even pressing WPS button. WPS button is useless when WPS function
is disabled.
In step 3, after pressing WPS button, WPS LED will be GREEN blinking for 2 minutes. After 2 minutes, WPS LED should be OFF.
In step 4, PC or Smartphone cannot connect ONT Wi-Fi using WPS (because WPS function is only active 2 minutes since it’s enabled).
In step 5, WPS LED should be GREEN blinking, PC or Smartphone should be able to connect ONT Wi-Fi using WPS method successfully. After device connected, WPS LED should be OFF immediately, other device cannot be connected using WPS.
In step 6, expectation should be same in step 2</t>
  </si>
  <si>
    <t>LAN LED indicator</t>
  </si>
  <si>
    <t xml:space="preserve">1. Turn on ONT, DO NOT plug any RJ45 cable to any ONT LAN port. Observe the LAN LED.
2. Connect LAN cable between ONT LAN port 1 and PC, observe the LAN LED.
3. Repeat step 2 with LAN port 2, 3, 4.
4. Connect ONT LAN port 1 (1Gbps port) to PC. On PC, change Interface speed to fixed speeds, like figure below. Observe the LAN LED after changing any speed in the list of option.
5. Repeat step 4 with LAN port 2, 3, 4.
</t>
  </si>
  <si>
    <t xml:space="preserve">
In step 1, LAN LED should be OFF when there is no device connected using UTP cable.
In step 2, LAN LED port 1 should be GREEN ON and Blinking when packet is transmitted between PC &amp; ONT LAN port.
In step 3, same expectation in step 2 for each LAN port 2,3,4.
In step 4, LAN LED port 1 should be GREEN ON and Blinking when PC choose any type of speed in the list.
In step 5, LAN 2,3,4 is 10/100Mbps port type, so in case PC using 1Gbps type, LAN 2,3,4 cannot be UP, LAN2,3,4 LED should be OFF at that time. When PC set to other speeds, LAN2,3,4 LED should be GREEN ON and blinking</t>
  </si>
  <si>
    <t>Internet &amp; IPTV service</t>
  </si>
  <si>
    <t xml:space="preserve">1. DO NOT plug power socket to ONT. Press ONT power button several times.
2. Plug Power socket in to ONT, Press ONT power button, wait until ONT boot up completely, turn off ONT by pressing power button again.
3. Repeat step 2 several times.
4. Press &amp; hold the RESET button (in the right side of ONT) for 3-5 seconds, check the all LED again.
</t>
  </si>
  <si>
    <t>In step 1, Power LED should be OFF, because there is no supplied power.
In step 2, Power LED should be GREEN ON when pressing Power button 1st time. After pressing power button 2nd time, Power LED should be OFF.
In step 3, expectation should be same in step 2.
In step 4, All Led should be ON. afer that, the device performs the boot process</t>
  </si>
  <si>
    <t>1-3. All the devices can use the service normally (video, call, internet, ….)
4. Sound and Channel requested is correctly played on the TV screen</t>
  </si>
  <si>
    <t xml:space="preserve">Pre:  Apply traffic profile  (H3I1V0)  to ONT and make sure ONT can get IP address from BRAS server.
1. Using PC to connect with ONT via LAN port 
2. Using mobile device to connect with ONT via wifi 2.4Ghz
3. Using mobile device to connect with ONT via wifi 5Ghz
4. Setup STB connected to LAN site of ONT, configure ONT for DHCP server on LAN to provide private IP address to STB then Connect TV to HDMI port of STB
</t>
  </si>
  <si>
    <t>Verify internet &amp; IPTV service</t>
  </si>
  <si>
    <t>VLAN of WAN interface</t>
  </si>
  <si>
    <t>Support 802.1Q up to 4096 VLANs (0-4095, where the number range is 1 to 4094 and in which 0, 4095 are reserved). Mapping VLAN to each Ethernet port</t>
  </si>
  <si>
    <t xml:space="preserve">Support 802.1 Q, mapping Vlan to each LAN port. In case of uplink doesn’t have VLAN corresponding, the traffic from LAN must be dropped. 
</t>
  </si>
  <si>
    <t xml:space="preserve">- IPv4 and IPv6 (dual stack) run at the same time.
 - The IPv4/IPv6 dual-stack are deployed for Viettel Network with High Speed Internet (HSI) first. Whenever Viettel want to expand on other services (IPTV, VoIP), The ONT Vendor must commit to support Viettel to expanding. 
- On Wan side, ONT just use only one pair user/password for PPPoEv4 and PPPoEv6.
 - The PPPoEv4 and PPPoEv6 are same PPPoE session. </t>
  </si>
  <si>
    <t>Dual stack IPv4/IPv6</t>
  </si>
  <si>
    <t xml:space="preserve">ONT meet with technical requirements. </t>
  </si>
  <si>
    <t>Verify overview Quick setup page</t>
  </si>
  <si>
    <t>1. Login to ONT &gt; Access Quick setup page
2. Verify overview Quick setup page</t>
  </si>
  <si>
    <t xml:space="preserve"> As user login the WEB GUI successful, the first page must be the easy setup page, this page allow customer configure: 
- User and password of PPPoE account of the HSI service. 
- SSID, security mode and password of the default WLAN interface (SSID 1).
- User and password of PPPoE account of the VoIP service (Optional)</t>
  </si>
  <si>
    <t xml:space="preserve">Don’t send MAC from LAN advertise to WAN in case WAN does not use bridge mode. </t>
  </si>
  <si>
    <t>Verify MAC address table in OLT</t>
  </si>
  <si>
    <t xml:space="preserve">1.  Connect ONT to OLT, apply trafffic successfully
2.  From OLT, show mac table </t>
  </si>
  <si>
    <t>1. Apply onu profile and make sure ONT can get IP WAN successfully and that IP address MUST be reachable to Internet
2. From ONT web, Enabled URL filter, configure 8 entries (http:// and https://) with Individual active: Yes of URL Filter
3. Access 8 above entries with DHCP clients via LAN/ Wifi of ONT
4. Disabled URL filter, repeate step 3</t>
  </si>
  <si>
    <t>1. Apply onu profile and make sure ONT can get IP WAN successfully and that IP address MUST be reachable to Internet
2. From ONT web, Enabled URL filter, configure 8 entries (http:// and https://) with Individual active: No of URL Filter
3. Access 8 above entries with DHCP clients via LAN/Wifi of ONT
4. Disabled URL filter, repeate step 3</t>
  </si>
  <si>
    <t>1. Connect PC’s 1, 2, 3 to ONT via LAN/WiFi and try access to the internet
2. Login ONT &gt; Access Security &gt; MAC filter, enable MAC Filter with Rule Type is Whitelist and MAC Address is MAC address PC’s 1.
3. From PC’s 1, try access to the internet
4. From PC’s 2,3 try access to the internet
5. Disable MAC filter, repeate step 4,5</t>
  </si>
  <si>
    <t>1. Connect PC’s 1, 2, 3 to ONT via LAN/WiFi and try access to the internet
2. Login ONT &gt; Access Security &gt; MAC filter, enable MAC Filter with Rule Type is Blacklist and MAC Address is MAC address PC’s 1.
3. From PC’s 1, try access to the internet
4. From PC’s 2,3 try access to the internet
5. Disable MAC filter, repeate step 4,5</t>
  </si>
  <si>
    <t>TỔNG HỢP KẾT QUẢ</t>
  </si>
  <si>
    <t>STT</t>
  </si>
  <si>
    <t>Tên màn hình/chức năng</t>
  </si>
  <si>
    <t>Tỉ lệ trường hợp kiểm thử đạt (%P)</t>
  </si>
  <si>
    <t>Tỉ lệ trường hợp kiểm thử không đạt (%F)</t>
  </si>
  <si>
    <t>Tỉ lệ trường hợp kiểm thử đã thực hiện (%Cover)</t>
  </si>
  <si>
    <t>Tester</t>
  </si>
  <si>
    <t>Ghi chú</t>
  </si>
  <si>
    <t xml:space="preserve">Total </t>
  </si>
  <si>
    <t>Test Main Flow</t>
  </si>
  <si>
    <t xml:space="preserve">Verify DDNS operation </t>
  </si>
  <si>
    <t>Verify Hide SSID function</t>
  </si>
  <si>
    <t>General Information
Model Name: vG-421WD
Firmware Version: vG-421WD VT5.2.3190427 Active
GPON Serial Number: DSNW26af9898
System MAC Address: 9c:65:ee:af:98:98
LAN MAC Address: 9c:65:ee:af:98:9f</t>
  </si>
  <si>
    <t>5.
Time Information
Current Date/Time
Fri May 10 2019 10:36:58 GMT+0700 (Indochina Time)
6. Current Date/Time is the same</t>
  </si>
  <si>
    <t>3. 
IPv4
IP Address: 172.19.20.93
Subnet Mask: 255.255.255.0
DHCP: Disable
4. 
IPv4
IP Address: 172.19.20.98
Subnet Mask: 255.255.255.0
DHCP: Disable
5. Information at Statistics and LAN Settings are the same</t>
  </si>
  <si>
    <t>3. 
IPv6
Link local IP: 
Manual Global IP: 
Dynamic Global IP: 
DHCP Server: Disable
4. Information at Statistics and LAN Settings are the same</t>
  </si>
  <si>
    <t>Verify add 8 WAN</t>
  </si>
  <si>
    <t xml:space="preserve">1. Configure ONT connected to OLT
2. Login web interface and config 8 WAN </t>
  </si>
  <si>
    <t>ONT Can configure ≥ 8 WAN</t>
  </si>
  <si>
    <t>1. Using nmap software to scanning service port that opening by default.
Scan TCP: on linux: sudo nmap -p 1-65535 -T4 -A -v IP LAN/WAN.
Scan UDP: on linux: nmap -p 1-65535 -T4 -A -vIP LAN/WAN.</t>
  </si>
  <si>
    <t xml:space="preserve">
1.Using nmap software to scanning service port that opening by default.
Scan TCP: on linux: sudo nmap -p 1-65535 -T4 -A -v IP LAN/WAN.
Scan UDP: on linux: nmap -p 1-65535 -T4 -A -vIP LAN/WAN.
2. Using putty tool to check telnet and SSH.
</t>
  </si>
  <si>
    <t>Ping of Death</t>
  </si>
  <si>
    <t xml:space="preserve">3. Can not Ping to ONT from wan.
5.  Ping to ONT from wan successfully. </t>
  </si>
  <si>
    <t xml:space="preserve">1. Access https://account.dyn.com to configure account: username/password and register a hostname X.  
2. Login to web ONT&gt; Access Application -&gt; Dynamic DNS:  Click Enable, input valid hostname X  and username/password (in step 1)
3 .Access the page https://account.dyn.com (maybe several times and wait for a while). Also check the DDNS status on Web.
4. Ping to Hostname X. Also can check with nslookup command nslookup ont.dyndns.org 8.8.8.8
</t>
  </si>
  <si>
    <t>2, ONT should display status “Success” with correct update time (date time format)
3, The ip address on web is already changed to WAN ip address that ONT get at WAN Settings page. On ONT web
4, ONU should resolve fixed domain names to dynamic IP addresses. Or you can see the output of nslookup command, domain name should be associated with current ONT WAN IP address.</t>
  </si>
  <si>
    <t>Upgrade firmware to Web using firmware with  high version</t>
  </si>
  <si>
    <t>1. Access successfully to WebUI of ONT. Ex: https://10.61.60.79/
2. Check firm berfore upgrade 
3. Open Advance Setup &gt; Maintenance &gt; Firmware 
4. Click the 'Upgrade' button after choosing the file: firmware with  with high version</t>
  </si>
  <si>
    <t xml:space="preserve">
2. Check firm before upgrade at Advace Setup &gt; Status &gt; Device Info page: EX: Firmware: H646EW V1000201124 Active
3. upgrade status will become “Upgrade in progress. Please wait” to default status. Then  ONT reboot and firmware was updated successful
4. Check firm after upgrade at Advace Setup &gt; Status &gt; Device Info page. FW must be higher than FW as step 2  EX: Firmware  :  H646EW V1000201205 Active</t>
  </si>
  <si>
    <t>1. Access successfully to WebUI of ONT. Ex: https://10.61.60.79/
2. Open Advance Setup &gt; Maintenance &gt; Firmware 
3. Click the 'Upgrade' button after choosing the file: signatured firmware with lower revision
4. Click the 'Upgrade' button after choosing the file: signatured firmware with the same version
5. verify Rejection  ­ Destination is check firmware was checked or not. ­ Using software to modify binary file (editor, hexworkshop. Notepad++ …) then open file and modify any bytes, so upgrades this file.</t>
  </si>
  <si>
    <t>3-4-5. upgrade status will become “Upgrade in progress. Please wait” to “The file is illegal, 
please to upload again!!”</t>
  </si>
  <si>
    <t>Port binding</t>
  </si>
  <si>
    <t>Verify Port binding function</t>
  </si>
  <si>
    <t xml:space="preserve">1. Apply traffic ONT (H3I1V0), enabled DHCP server for IPTV service on uplink of OLT. Make sure that ONT can get IP PPPoE from bras server and connect to internet successfully 
2. Access WAN Interface to create a WAN Bridge mode with VLAN IPTV (2502 - vlan configured as step 1), Binding SSID 4 WIFI (2.4Ghz/ 5Ghz) into WAN 
3. Using client A connect with ONT via SSID 4, Client B: SSID2
4. Using iperf to stream data with client A
5. Disable port binding on WAN as step 2, repeate step 3
</t>
  </si>
  <si>
    <t>3. Client A should be get IP address from DHCP server (OLT uplink) successfully. Client B should be get IP address from DHCP server of LAN Settings successfull
4. Iperf client should reach Server successfully.
5. All should be get IP address from DHCP server of LAN Settings successfully</t>
  </si>
  <si>
    <t>3. Client should be get IP address from DHCP server of LAN Settings successfully. Client can using internet successfully
5. Client connect with SSID 2,3: Cannot get IP form DHCP server of LAN Settings 
Client connect with SSID 1: Can get IP address from DHCP server of LAN Settings successfully. Client can using internet successfully
- 5 - 6. Client should be get IP address from DHCP server of LAN Settings successfully. Client can using internet successfully</t>
  </si>
  <si>
    <t>1. Apply traffic ONT (H3I1V0), enabled DHCP server for IPTV service on uplink of OLT. Make sure that ONT can get IP PPPoE from bras server and connect to internet successfully 
2. Access WAN Interface to edit WAN PPPOE, Enabled port Binding, Does not choose any SSID. 
3. Using client connect with ONT via any SSID of Wifi 
4. Edit WAN PPPOE, Enabled port Binding: Click choose SSID 2, SSID3 
5. Using client connect with ONT via SSID 2, 3, 1
6. Disabled port Binding in WAN as step 4, Repeate step 3</t>
  </si>
  <si>
    <t xml:space="preserve">Apply successfully. Web shows correctly as the configuration at step 2. Info is the same with mode on Acrylic WiFi Home tool. Device can show and connect wifi.  (For BW 20/40Mhz, mode on Acrylic WiFi Home tool is 20Mhz) </t>
  </si>
  <si>
    <t xml:space="preserve">1. Access https://www.noip.com to configure account: username/password and register a hostname X.  
2. Login to web ONT&gt; Access Application -&gt; Dynamic DNS:  Click Enable, input valid hostname X  and username/password (in step 1)
3. Access the page https://www.noip.com (maybe several times and wait for a while). Also check the DDNS status on Web. Ping to Hostname X. Also can check with nslookup command nslookup ont.dyndns.org 8.8.8.8
4. Reboot ONU or apply WAN configuration again to get other IP address then Repeate step 3
</t>
  </si>
  <si>
    <t xml:space="preserve">1. Accesshttp://vddns.vn/ to configure account: username/password and register a hostname X.  
2. Login to web ONT&gt; Access Application -&gt; Dynamic DNS:  Click Enable, input valid hostname X  and username/password (in step 1)
3. Access the page http://vddns.vn/ (maybe several times and wait for a while). Also check the DDNS status on Web. Ping to Hostname X. Also can check with nslookup command nslookup ont.dyndns.org 8.8.8.8
4. Deactivate Dynamic DDNS from web. After ~ 30 minutes, repeate step 3
5. Activate DDNS again on web. After few minutes, check DDNS status on Web and http://vddns.vn/. 
</t>
  </si>
  <si>
    <t>2, ONT should display status “Success” with correct update time (date time format)
3, The ip address on web is already changed to WAN ip address that ONT get at WAN Settings page. On ONT web. ONU should resolve fixed domain names to dynamic IP addresses. 
4, As the same step 3</t>
  </si>
  <si>
    <t xml:space="preserve">2, ONT should display status “Success” with correct update time (date time format)
3, The ip address on web is already changed to WAN ip address that ONT get at WAN Settings page. On ONT web. ONU should resolve fixed domain names to dynamic IP addresses. 
4,  DDNS status on web should be “Unconfigured”. Dyndns page will not update the time for hostname X anymore. ONU should not resolve fixed domain names to dynamic IP addresses. 
5, As the same expectation in step 3
</t>
  </si>
  <si>
    <r>
      <t>1. Login to ONT (use ONT: 172.19.20.93)
2. Go to Statistic &gt; Device Information
3. Get Time Information on Web
4. Get Time Information on PC's Clock</t>
    </r>
    <r>
      <rPr>
        <i/>
        <sz val="12"/>
        <rFont val="Times New Roman"/>
        <family val="1"/>
      </rPr>
      <t xml:space="preserve">
</t>
    </r>
    <r>
      <rPr>
        <sz val="12"/>
        <rFont val="Times New Roman"/>
        <family val="1"/>
      </rPr>
      <t>5. Compare Information on step 3 and 4</t>
    </r>
  </si>
  <si>
    <t>1. Login to ONT (use ONT: 172.19.20.93)
2. Go to Statistic &gt; Device Information
3. Get General Information on Web
4. Compare Information on step 3 and on the device's stamp</t>
  </si>
  <si>
    <r>
      <t>WAN
Interface: &lt;WAN_index&gt;</t>
    </r>
    <r>
      <rPr>
        <i/>
        <sz val="12"/>
        <color theme="1"/>
        <rFont val="Times New Roman"/>
        <family val="1"/>
      </rPr>
      <t xml:space="preserve"> # As the same with WAN Settings page</t>
    </r>
    <r>
      <rPr>
        <sz val="12"/>
        <color theme="1"/>
        <rFont val="Times New Roman"/>
        <family val="1"/>
      </rPr>
      <t xml:space="preserve">
Connection Type: DHCP </t>
    </r>
    <r>
      <rPr>
        <i/>
        <sz val="12"/>
        <color theme="1"/>
        <rFont val="Times New Roman"/>
        <family val="1"/>
      </rPr>
      <t># As the same with WAN Settings page</t>
    </r>
    <r>
      <rPr>
        <sz val="12"/>
        <color theme="1"/>
        <rFont val="Times New Roman"/>
        <family val="1"/>
      </rPr>
      <t xml:space="preserve">
MAC Address: 9c:65:ee:af:98:99 </t>
    </r>
    <r>
      <rPr>
        <i/>
        <sz val="12"/>
        <color theme="1"/>
        <rFont val="Times New Roman"/>
        <family val="1"/>
      </rPr>
      <t xml:space="preserve">#WAN0 </t>
    </r>
    <r>
      <rPr>
        <sz val="12"/>
        <color theme="1"/>
        <rFont val="Times New Roman"/>
        <family val="1"/>
      </rPr>
      <t xml:space="preserve">
IPv4
Status: Connected
IP Address: # As the same with WAN Settings page
Subnet Mask: # As the same with WAN Settings page
Gateway: # As the same with WAN Settings page
Primary DNS: #As the same with info at Bras server
Secondary DNS: #As the same with info at Bras server
IPv6
Status: Connected
IP Address: # As the same with WAN Settings page
Prefix Length: # As the same with WAN Settings page
Default Gateway: # As the same with WAN Settings page
Primary DNS: #As the same with info at Bras server
Secondary DNS: #As the same with info at Bras server
Prefix Delegation: </t>
    </r>
  </si>
  <si>
    <r>
      <t>WAN
Interface: &lt;WAN_index&gt;</t>
    </r>
    <r>
      <rPr>
        <i/>
        <sz val="12"/>
        <color theme="1"/>
        <rFont val="Times New Roman"/>
        <family val="1"/>
      </rPr>
      <t xml:space="preserve"> # As the same with WAN Settings page</t>
    </r>
    <r>
      <rPr>
        <sz val="12"/>
        <color theme="1"/>
        <rFont val="Times New Roman"/>
        <family val="1"/>
      </rPr>
      <t xml:space="preserve">
Connection Type: PPPoE </t>
    </r>
    <r>
      <rPr>
        <i/>
        <sz val="12"/>
        <color theme="1"/>
        <rFont val="Times New Roman"/>
        <family val="1"/>
      </rPr>
      <t># As the same with WAN Settings page</t>
    </r>
    <r>
      <rPr>
        <sz val="12"/>
        <color theme="1"/>
        <rFont val="Times New Roman"/>
        <family val="1"/>
      </rPr>
      <t xml:space="preserve">
MAC Address: 9c:65:ee:af:98:99 </t>
    </r>
    <r>
      <rPr>
        <i/>
        <sz val="12"/>
        <color theme="1"/>
        <rFont val="Times New Roman"/>
        <family val="1"/>
      </rPr>
      <t xml:space="preserve">#WAN0 </t>
    </r>
    <r>
      <rPr>
        <sz val="12"/>
        <color theme="1"/>
        <rFont val="Times New Roman"/>
        <family val="1"/>
      </rPr>
      <t xml:space="preserve">
IPv4
Status: Connected
IP Address: # As the same with WAN Settings page
Subnet Mask: # As the same with WAN Settings page
Gateway: # As the same with WAN Settings page
Primary DNS: #As the same with info at Bras server
Secondary DNS: #As the same with info at Bras server
IPv6
Status: Connected
IP Address: # As the same with WAN Settings page
Prefix Length: # As the same with WAN Settings page
Default Gateway: # As the same with WAN Settings page
Primary DNS: #As the same with info at Bras server
Secondary DNS: #As the same with info at Bras server
Prefix Delegation: </t>
    </r>
  </si>
  <si>
    <r>
      <t>WAN
Interface: &lt;WAN_index&gt;</t>
    </r>
    <r>
      <rPr>
        <i/>
        <sz val="12"/>
        <color theme="1"/>
        <rFont val="Times New Roman"/>
        <family val="1"/>
      </rPr>
      <t xml:space="preserve"> # As the same with WAN Settings page</t>
    </r>
    <r>
      <rPr>
        <sz val="12"/>
        <color theme="1"/>
        <rFont val="Times New Roman"/>
        <family val="1"/>
      </rPr>
      <t xml:space="preserve">
Connection Type: Static </t>
    </r>
    <r>
      <rPr>
        <i/>
        <sz val="12"/>
        <color theme="1"/>
        <rFont val="Times New Roman"/>
        <family val="1"/>
      </rPr>
      <t># As the same with WAN Settings page</t>
    </r>
    <r>
      <rPr>
        <sz val="12"/>
        <color theme="1"/>
        <rFont val="Times New Roman"/>
        <family val="1"/>
      </rPr>
      <t xml:space="preserve">
MAC Address: 9c:65:ee:af:98:99 </t>
    </r>
    <r>
      <rPr>
        <i/>
        <sz val="12"/>
        <color theme="1"/>
        <rFont val="Times New Roman"/>
        <family val="1"/>
      </rPr>
      <t xml:space="preserve">#WAN0 </t>
    </r>
    <r>
      <rPr>
        <sz val="12"/>
        <color theme="1"/>
        <rFont val="Times New Roman"/>
        <family val="1"/>
      </rPr>
      <t xml:space="preserve">
IPv4
Status: Connected
IP Address: # As the same with WAN Settings page
Subnet Mask: # As the same with WAN Settings page
Gateway: # As the same with WAN Settings page
Primary DNS: # As the same with WAN Settings page
Secondary DNS: # As the same with WAN Settings page
IPv6
Status: Connected
IP Address: # As the same with WAN Settings page
Prefix Length: # As the same with WAN Settings page
Default Gateway: # As the same with WAN Settings page
Primary DNS: # As the same with WAN Settings page
Secondary DNS: # As the same with WAN Settings page
Prefix Delegation: </t>
    </r>
  </si>
  <si>
    <t>The value of Expire time should be counted down from 00:03:00
When the value of Expire time reaches 00:1:30, it then should be reset at 00:3:00 and continue to be counted down</t>
  </si>
  <si>
    <t>3. The value of Expire time should be counted down from 00:2:00
When the value of Expire time reaches 00:1:00, it then should be reset at 00:2:00 and continue to be counted down
4. Change successfully
5. When the value of Expire time reaches 00:01:00, it then should be reset at 00:5:00 andcontinue to be counted down. Then, When the value of Expire time reaches 00:02:50, it then should be reset at 00:5:00 andcontinue to be counted down</t>
  </si>
  <si>
    <t>Pre: Client A connect to ONT using DHCP, Config ONT with DHCP lease 2 minutes
1. Login to ONT
2. Open  Statistics &gt; DHCP Lease
3. Verify DHCP Lease table
4. Change DHCP Lease time at LAN Settings page to 5 minutes
5. Verify DHCP Lease table</t>
  </si>
  <si>
    <t xml:space="preserve">Connection Status: Connected
TR069 Interface IP Address:  IP of tr069 should be show correctly
2. Web only shows TR069 status and IP of WAN TR069, user can not change Viettel ACS configuration 
'ONT MUST not allow show or change TR-069 configuration include:
+ VLAN ID.
+ Enable/Disable CWMP.
+ URL of ACS
+ User/Password authentication of ACS Server.
+ Enable/Disable sending Inform message.
+ Connection Request URL: path, user/password, port.
+ Cert of SSL/TSL.
+ ONT MUST not allow mirror TR-069 Connection (in this case is WANIPConnection with VLAN id equal 2501) to LAN or WLAN.
+ ONT MUST not allow display SOAP message on any console interface of it.
</t>
  </si>
  <si>
    <t>Pre: Apply traffic profile for ONT. Create WAN PPPoE and make sure that ONT can reach to the internet
1. Login ONT
2. Go to Statistics &gt; Device Information
3. Verify WAN widget
 + Compare Interface/ Connection Type with WAN at WAN Settings page
+ Compare IPv4 Info with WAN Settings page: IP address, Subnetmask, Gateway
+ Compare DNS IPv4 primary/ second with DNS as configured Bras server
+ Compare IPv6 Info with WAN Settings page: IP Address, Prefix Length: , Default Gateway
+ Compare DNS Ipv6 primary/ second with DNS as configured Bras server</t>
  </si>
  <si>
    <t>Pre: Apply traffic profile for ONT. Create WAN Static and make sure that ONT can reach to the internet
1. Login ONT
2. Go to Statistics &gt; Device Information
3. Verify WAN widget
 + Compare Interface/ Connection Type with WAN at WAN Settings page
+ Compare IPv4 Info with WAN Settings page: IP address, Subnetmask, Gateway, DNS
+ Compare IPv6 Info with WAN Settings page: IP Address, Prefix Length: , Default Gateway, DNS</t>
  </si>
  <si>
    <r>
      <t xml:space="preserve">WAN
Interface: Wan0
Connection Type: Dynamic IP
MAC Address: </t>
    </r>
    <r>
      <rPr>
        <sz val="12"/>
        <color theme="1"/>
        <rFont val="Times New Roman"/>
        <family val="1"/>
      </rPr>
      <t xml:space="preserve">
IPv4
Status: Connected
IP Address: </t>
    </r>
    <r>
      <rPr>
        <i/>
        <sz val="12"/>
        <color theme="1"/>
        <rFont val="Times New Roman"/>
        <family val="1"/>
      </rPr>
      <t>N/A</t>
    </r>
    <r>
      <rPr>
        <sz val="12"/>
        <color theme="1"/>
        <rFont val="Times New Roman"/>
        <family val="1"/>
      </rPr>
      <t xml:space="preserve">
Subnet Mask: </t>
    </r>
    <r>
      <rPr>
        <i/>
        <sz val="12"/>
        <color theme="1"/>
        <rFont val="Times New Roman"/>
        <family val="1"/>
      </rPr>
      <t>N/A</t>
    </r>
    <r>
      <rPr>
        <sz val="12"/>
        <color theme="1"/>
        <rFont val="Times New Roman"/>
        <family val="1"/>
      </rPr>
      <t xml:space="preserve">
Gateway:  </t>
    </r>
    <r>
      <rPr>
        <i/>
        <sz val="12"/>
        <color theme="1"/>
        <rFont val="Times New Roman"/>
        <family val="1"/>
      </rPr>
      <t>N/A</t>
    </r>
    <r>
      <rPr>
        <sz val="12"/>
        <color theme="1"/>
        <rFont val="Times New Roman"/>
        <family val="1"/>
      </rPr>
      <t xml:space="preserve">
Primary DNS: </t>
    </r>
    <r>
      <rPr>
        <i/>
        <sz val="12"/>
        <color theme="1"/>
        <rFont val="Times New Roman"/>
        <family val="1"/>
      </rPr>
      <t>N/A</t>
    </r>
    <r>
      <rPr>
        <sz val="12"/>
        <color theme="1"/>
        <rFont val="Times New Roman"/>
        <family val="1"/>
      </rPr>
      <t xml:space="preserve">
Secondary DNS: </t>
    </r>
    <r>
      <rPr>
        <i/>
        <sz val="12"/>
        <color theme="1"/>
        <rFont val="Times New Roman"/>
        <family val="1"/>
      </rPr>
      <t>N/A</t>
    </r>
    <r>
      <rPr>
        <sz val="12"/>
        <color theme="1"/>
        <rFont val="Times New Roman"/>
        <family val="1"/>
      </rPr>
      <t xml:space="preserve">
IPv6
Status: Not Connected
IP Address: N/A
Prefix Length: N/A
Default Gateway: N/A
Primary DNS: N/A
Secondary DNS: N/A
Prefix Delegation: N/A</t>
    </r>
  </si>
  <si>
    <t>Pre: ONT has WAN Bridge
1. Login ONT
2. Go to Statistics &gt; Device Information
3. Verify information of WAN
4. Compare with  WAN interface at WAN Settings</t>
  </si>
  <si>
    <t xml:space="preserve">Pre: Connect ONT to OLT successfully.
1. Login ONT &gt; Go to Statistics &gt; Device Information
2. Verify Information of XPON
</t>
  </si>
  <si>
    <t>Pre: ONT can get IP from Bras server and input true NTP server address
1. Login ONT
2. Go to Maintenance &gt; System Time
3. NTP: (GMT+07:00) Bangkok, Jakarta, Hanoi then Click Apply
4. Change NTP from (GMT+07:00) Bangkok, Jakarta, Hanoi to (GMT+08:00) Beijing, Hong Kong, Perth, Singapore, Taipei then Click Apply</t>
  </si>
  <si>
    <t>Pre: ONT can get IP from Bras server and input true NTP server address
1. Login ONT
2. Go to Maintenance &gt; System Time
3.  NTP: (GMT+07:00) Bangkok, Jakarta, Hanoi &gt; Daylight Saving: Enabled then Click Apply
4. NTP: 
(GMT-08:00) Pacific Time (US,Canada) &gt; Daylight Saving: Enabled then Click Apply</t>
  </si>
  <si>
    <t xml:space="preserve">In step 2, diagnostic result indicates the proper connection between the router and the server by hops
In step 3, diagnostic result indicates the inappropriate connection between the router and the server by inadequate route tracking
Traceroute processing...
</t>
  </si>
  <si>
    <t>1. Apply onu profile and make sure ONT can get IP WAN  (PPPoE, DHCP) successfully
2. Make sure SPI is enabled
3. Enable Web access from WAN
4. Access to ONT Web using WAN/LAN interfaces,  Ping from Internet to ONT WAN interfaces IP Address
5. Make sure SPI is disabled 
6. Repeate step 4 again</t>
  </si>
  <si>
    <t>1. Apply onu profile and make sure ONT can get IP WAN  (PPPoE, DHCP) successfully
2. Make sure SPI is enabled
3. From internet, ping -t [IP WAN] -l 32
4. Make sure SPI is disabled 
5. From internet, ping -t [IP WAN] -l 32</t>
  </si>
  <si>
    <t xml:space="preserve">2. Ping suceessfully. ONT did not hang, all service should be use successfully. </t>
  </si>
  <si>
    <t xml:space="preserve">1. Apply onu profile and make sure ONT can get IP WAN  (PPPoE, DHCP) successfully.  Make sure SPI is disabled 
2. Using command ping -t [WAN IP address] -l 65500
</t>
  </si>
  <si>
    <t xml:space="preserve">Pre: Apply traffic profile H3I1V0
1. Configure DHCP on LAN of ONT, configure DNS 8.8.8.8
2. PC connected to LAN is configure using DHCP
3. Capture using wireshark for uplink of OLT
4. Create WAN interface for PPPoE
5. Configure WAN interface for PPPoE username, and password, and vlan tagging
6. Check wireshark 
7. Check WAN interface of ONT
8. Test ping 8.8.8.8 or vnexpress.net
</t>
  </si>
  <si>
    <t>6. ONU start discovery with PADI broadcast packet.  ONU receive PADO packet from BRAS with code field 0x07 and session_id equal 0x0000, ONU send PADR response to AC with code field 0x19 and session_id equal 0x000 and receive PADS with code 0x65 and session_id provided by BRAS
 ONU start PPP CHAP (0xc223) and is replied with Message: Access granted 
ONU start PPP IPCP session and is provided IP address
7. ONT WAN is provided IP address
8. Successful pinging 8.8.8.8 and vnexpress.net</t>
  </si>
  <si>
    <t xml:space="preserve">Pre: Apply traffic profile H3I1V0
1. Connect ONU to the PON line of OLT via ODN, uplink of OLT is connected to Viettel Multiscreen network
2. Capture on uplink of OLT
3. STB is configured with information to obtain IP address automaticallly from network and is authorized with Viettel Middleware
4. Check service on TV
</t>
  </si>
  <si>
    <t>3. STB connected to the correspond LAN interface of ONT is assigned IP address from network
IGMP report group of of STB is sent
4. Service on TV is well displayed</t>
  </si>
  <si>
    <t xml:space="preserve">4. Login ONT successfully with IP WAN
5. Cannot access to Web ONT via IP WAN. </t>
  </si>
  <si>
    <t xml:space="preserve">Cannot Login ONT with IP WAN.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</si>
</sst>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 ;\(\$#,##0\)"/>
    <numFmt numFmtId="165" formatCode="_-* #,##0_-;\-* #,##0_-;_-* &quot;-&quot;_-;_-@_-"/>
    <numFmt numFmtId="166" formatCode="_-* #,##0.00_-;\-* #,##0.00_-;_-* &quot;-&quot;??_-;_-@_-"/>
    <numFmt numFmtId="167" formatCode="#,##0\ &quot;DM&quot;;\-#,##0\ &quot;DM&quot;"/>
    <numFmt numFmtId="168" formatCode="0.000%"/>
    <numFmt numFmtId="169" formatCode="&quot;￥&quot;#,##0;&quot;￥&quot;\-#,##0"/>
    <numFmt numFmtId="170" formatCode="00.000"/>
    <numFmt numFmtId="171" formatCode="_-&quot;$&quot;* #,##0_-;\-&quot;$&quot;* #,##0_-;_-&quot;$&quot;* &quot;-&quot;_-;_-@_-"/>
    <numFmt numFmtId="172" formatCode="_-&quot;$&quot;* #,##0.00_-;\-&quot;$&quot;* #,##0.00_-;_-&quot;$&quot;* &quot;-&quot;??_-;_-@_-"/>
    <numFmt numFmtId="173" formatCode="\$#,##0\ ;&quot;($&quot;#,##0\)"/>
  </numFmts>
  <fonts count="32">
    <font>
      <sz val="11"/>
      <color theme="1"/>
      <name val="Calibri"/>
      <family val="2"/>
      <scheme val="minor"/>
    </font>
    <font>
      <sz val="11"/>
      <color theme="1"/>
      <name val="Calibri"/>
      <family val="2"/>
      <scheme val="minor"/>
    </font>
    <font>
      <sz val="10"/>
      <name val="Arial"/>
      <family val="2"/>
      <charset val="1"/>
    </font>
    <font>
      <sz val="12"/>
      <color theme="1"/>
      <name val="Times New Roman"/>
      <family val="1"/>
    </font>
    <font>
      <sz val="12"/>
      <name val="Times New Roman"/>
      <family val="1"/>
    </font>
    <font>
      <sz val="10"/>
      <name val="Arial"/>
      <family val="2"/>
    </font>
    <font>
      <u/>
      <sz val="11"/>
      <color theme="10"/>
      <name val="Arial"/>
      <family val="2"/>
    </font>
    <font>
      <u/>
      <sz val="12"/>
      <color theme="10"/>
      <name val="Arial"/>
      <family val="2"/>
    </font>
    <font>
      <i/>
      <sz val="12"/>
      <name val="Times New Roman"/>
      <family val="1"/>
    </font>
    <font>
      <b/>
      <sz val="12"/>
      <name val="Times New Roman"/>
      <family val="1"/>
    </font>
    <font>
      <sz val="12"/>
      <color indexed="8"/>
      <name val="Times New Roman"/>
      <family val="1"/>
    </font>
    <font>
      <b/>
      <sz val="12"/>
      <color indexed="53"/>
      <name val="Times New Roman"/>
      <family val="1"/>
    </font>
    <font>
      <b/>
      <i/>
      <sz val="12"/>
      <color theme="6" tint="-0.249977111117893"/>
      <name val="Times New Roman"/>
      <family val="1"/>
    </font>
    <font>
      <sz val="11"/>
      <color indexed="8"/>
      <name val="Calibri"/>
      <family val="2"/>
    </font>
    <font>
      <sz val="12"/>
      <color rgb="FF000000"/>
      <name val="Times New Roman"/>
      <family val="1"/>
    </font>
    <font>
      <b/>
      <sz val="12"/>
      <name val="Arial"/>
      <family val="2"/>
    </font>
    <font>
      <sz val="14"/>
      <name val="뼻뮝"/>
      <family val="3"/>
    </font>
    <font>
      <sz val="12"/>
      <name val="바탕체"/>
      <family val="3"/>
    </font>
    <font>
      <sz val="12"/>
      <name val="뼻뮝"/>
      <family val="3"/>
    </font>
    <font>
      <sz val="12"/>
      <name val="新細明體"/>
      <charset val="136"/>
    </font>
    <font>
      <sz val="11"/>
      <name val="돋움"/>
      <family val="3"/>
    </font>
    <font>
      <sz val="10"/>
      <name val="굴림체"/>
      <family val="3"/>
    </font>
    <font>
      <sz val="9"/>
      <name val="ＭＳ ゴシック"/>
      <family val="3"/>
      <charset val="128"/>
    </font>
    <font>
      <u/>
      <sz val="11"/>
      <color indexed="12"/>
      <name val="Calibri"/>
      <family val="2"/>
    </font>
    <font>
      <u/>
      <sz val="11"/>
      <color theme="10"/>
      <name val="Calibri"/>
      <family val="2"/>
    </font>
    <font>
      <sz val="10"/>
      <color rgb="FF000000"/>
      <name val="Arial"/>
      <family val="2"/>
    </font>
    <font>
      <b/>
      <sz val="20"/>
      <color indexed="8"/>
      <name val="Times New Roman"/>
      <family val="1"/>
    </font>
    <font>
      <sz val="10"/>
      <color indexed="8"/>
      <name val="Times New Roman"/>
      <family val="1"/>
    </font>
    <font>
      <b/>
      <sz val="14"/>
      <color indexed="8"/>
      <name val="Times New Roman"/>
      <family val="1"/>
    </font>
    <font>
      <i/>
      <sz val="12"/>
      <color theme="1"/>
      <name val="Times New Roman"/>
      <family val="1"/>
    </font>
    <font>
      <sz val="9"/>
      <color indexed="81"/>
      <name val="Tahoma"/>
      <family val="2"/>
    </font>
    <font>
      <b/>
      <sz val="9"/>
      <color indexed="81"/>
      <name val="Tahoma"/>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indexed="40"/>
        <bgColor indexed="64"/>
      </patternFill>
    </fill>
    <fill>
      <patternFill patternType="solid">
        <fgColor indexed="9"/>
        <bgColor indexed="26"/>
      </patternFill>
    </fill>
    <fill>
      <patternFill patternType="solid">
        <fgColor theme="0"/>
        <bgColor indexed="26"/>
      </patternFill>
    </fill>
    <fill>
      <patternFill patternType="solid">
        <fgColor theme="4" tint="0.79998168889431442"/>
        <bgColor indexed="64"/>
      </patternFill>
    </fill>
    <fill>
      <patternFill patternType="solid">
        <fgColor indexed="42"/>
        <bgColor indexed="27"/>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59"/>
      </left>
      <right style="thin">
        <color indexed="59"/>
      </right>
      <top style="thin">
        <color indexed="59"/>
      </top>
      <bottom style="thin">
        <color indexed="59"/>
      </bottom>
      <diagonal/>
    </border>
    <border>
      <left style="thin">
        <color indexed="64"/>
      </left>
      <right/>
      <top style="thin">
        <color indexed="64"/>
      </top>
      <bottom/>
      <diagonal/>
    </border>
    <border>
      <left/>
      <right style="thin">
        <color indexed="59"/>
      </right>
      <top style="thin">
        <color indexed="59"/>
      </top>
      <bottom style="thin">
        <color indexed="59"/>
      </bottom>
      <diagonal/>
    </border>
    <border>
      <left style="thin">
        <color indexed="59"/>
      </left>
      <right/>
      <top style="thin">
        <color indexed="59"/>
      </top>
      <bottom style="thin">
        <color indexed="59"/>
      </bottom>
      <diagonal/>
    </border>
    <border>
      <left/>
      <right style="thin">
        <color indexed="59"/>
      </right>
      <top style="thin">
        <color indexed="59"/>
      </top>
      <bottom/>
      <diagonal/>
    </border>
    <border>
      <left style="thin">
        <color indexed="64"/>
      </left>
      <right/>
      <top/>
      <bottom style="thin">
        <color indexed="64"/>
      </bottom>
      <diagonal/>
    </border>
    <border>
      <left style="thin">
        <color indexed="59"/>
      </left>
      <right style="thin">
        <color indexed="59"/>
      </right>
      <top style="thin">
        <color indexed="59"/>
      </top>
      <bottom/>
      <diagonal/>
    </border>
    <border>
      <left style="thin">
        <color indexed="59"/>
      </left>
      <right style="thin">
        <color indexed="59"/>
      </right>
      <top/>
      <bottom/>
      <diagonal/>
    </border>
    <border>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right/>
      <top style="medium">
        <color indexed="63"/>
      </top>
      <bottom style="medium">
        <color indexed="63"/>
      </bottom>
      <diagonal/>
    </border>
    <border>
      <left/>
      <right/>
      <top style="thin">
        <color indexed="63"/>
      </top>
      <bottom style="thin">
        <color indexed="63"/>
      </bottom>
      <diagonal/>
    </border>
  </borders>
  <cellStyleXfs count="88">
    <xf numFmtId="0" fontId="0" fillId="0" borderId="0"/>
    <xf numFmtId="0" fontId="1" fillId="0" borderId="0"/>
    <xf numFmtId="0" fontId="2" fillId="0" borderId="0"/>
    <xf numFmtId="0" fontId="5" fillId="0" borderId="0"/>
    <xf numFmtId="0" fontId="5" fillId="0" borderId="0"/>
    <xf numFmtId="0" fontId="5" fillId="0" borderId="0"/>
    <xf numFmtId="0" fontId="6" fillId="0" borderId="0" applyNumberFormat="0" applyFill="0" applyBorder="0" applyAlignment="0" applyProtection="0">
      <alignment vertical="top"/>
      <protection locked="0"/>
    </xf>
    <xf numFmtId="0" fontId="5" fillId="0" borderId="0"/>
    <xf numFmtId="0" fontId="5" fillId="0" borderId="0"/>
    <xf numFmtId="0" fontId="13" fillId="0" borderId="0"/>
    <xf numFmtId="0" fontId="5" fillId="0" borderId="0"/>
    <xf numFmtId="0" fontId="5" fillId="0" borderId="0"/>
    <xf numFmtId="0" fontId="5" fillId="0" borderId="0"/>
    <xf numFmtId="0" fontId="5" fillId="0" borderId="0"/>
    <xf numFmtId="0" fontId="1" fillId="0" borderId="0"/>
    <xf numFmtId="0" fontId="5" fillId="0" borderId="0"/>
    <xf numFmtId="3" fontId="5" fillId="0" borderId="0" applyFont="0" applyFill="0" applyBorder="0" applyAlignment="0" applyProtection="0"/>
    <xf numFmtId="3" fontId="5" fillId="0" borderId="0" applyFill="0" applyBorder="0" applyAlignment="0" applyProtection="0"/>
    <xf numFmtId="164" fontId="5" fillId="0" borderId="0" applyFont="0" applyFill="0" applyBorder="0" applyAlignment="0" applyProtection="0"/>
    <xf numFmtId="173" fontId="5" fillId="0" borderId="0" applyFill="0" applyBorder="0" applyAlignment="0" applyProtection="0"/>
    <xf numFmtId="0" fontId="5" fillId="0" borderId="0" applyFont="0" applyFill="0" applyBorder="0" applyAlignment="0" applyProtection="0"/>
    <xf numFmtId="0" fontId="5" fillId="0" borderId="0" applyFill="0" applyBorder="0" applyAlignment="0" applyProtection="0"/>
    <xf numFmtId="2" fontId="5" fillId="0" borderId="0" applyFont="0" applyFill="0" applyBorder="0" applyAlignment="0" applyProtection="0"/>
    <xf numFmtId="2" fontId="5" fillId="0" borderId="0" applyFill="0" applyBorder="0" applyAlignment="0" applyProtection="0"/>
    <xf numFmtId="0" fontId="15" fillId="0" borderId="19" applyNumberFormat="0" applyAlignment="0" applyProtection="0">
      <alignment horizontal="left" vertical="center"/>
    </xf>
    <xf numFmtId="0" fontId="15" fillId="0" borderId="20" applyNumberFormat="0" applyAlignment="0" applyProtection="0"/>
    <xf numFmtId="0" fontId="15" fillId="0" borderId="8">
      <alignment horizontal="left" vertical="center"/>
    </xf>
    <xf numFmtId="0" fontId="15" fillId="0" borderId="21">
      <alignment horizontal="left" vertical="center"/>
    </xf>
    <xf numFmtId="0" fontId="24" fillId="0" borderId="0" applyNumberFormat="0" applyFill="0" applyBorder="0" applyAlignment="0" applyProtection="0">
      <alignment vertical="top"/>
      <protection locked="0"/>
    </xf>
    <xf numFmtId="0" fontId="23" fillId="0" borderId="0" applyNumberFormat="0" applyFill="0" applyBorder="0" applyAlignment="0" applyProtection="0"/>
    <xf numFmtId="0" fontId="1" fillId="0" borderId="0"/>
    <xf numFmtId="0" fontId="1" fillId="0" borderId="0"/>
    <xf numFmtId="0" fontId="13"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ont="0" applyFill="0" applyBorder="0" applyAlignment="0" applyProtection="0"/>
    <xf numFmtId="40" fontId="16" fillId="0" borderId="0" applyFont="0" applyFill="0" applyBorder="0" applyAlignment="0" applyProtection="0"/>
    <xf numFmtId="38" fontId="16"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9" fontId="17" fillId="0" borderId="0" applyFont="0" applyFill="0" applyBorder="0" applyAlignment="0" applyProtection="0"/>
    <xf numFmtId="0" fontId="18" fillId="0" borderId="0"/>
    <xf numFmtId="167" fontId="20" fillId="0" borderId="0" applyFont="0" applyFill="0" applyBorder="0" applyAlignment="0" applyProtection="0"/>
    <xf numFmtId="168" fontId="20" fillId="0" borderId="0" applyFont="0" applyFill="0" applyBorder="0" applyAlignment="0" applyProtection="0"/>
    <xf numFmtId="169" fontId="20" fillId="0" borderId="0" applyFont="0" applyFill="0" applyBorder="0" applyAlignment="0" applyProtection="0"/>
    <xf numFmtId="170" fontId="20" fillId="0" borderId="0" applyFont="0" applyFill="0" applyBorder="0" applyAlignment="0" applyProtection="0"/>
    <xf numFmtId="0" fontId="21" fillId="0" borderId="0"/>
    <xf numFmtId="0" fontId="19" fillId="0" borderId="0"/>
    <xf numFmtId="165" fontId="19" fillId="0" borderId="0" applyFont="0" applyFill="0" applyBorder="0" applyAlignment="0" applyProtection="0"/>
    <xf numFmtId="166" fontId="19" fillId="0" borderId="0" applyFont="0" applyFill="0" applyBorder="0" applyAlignment="0" applyProtection="0"/>
    <xf numFmtId="0" fontId="22" fillId="0" borderId="0"/>
    <xf numFmtId="171" fontId="19" fillId="0" borderId="0" applyFont="0" applyFill="0" applyBorder="0" applyAlignment="0" applyProtection="0"/>
    <xf numFmtId="172" fontId="19" fillId="0" borderId="0" applyFont="0" applyFill="0" applyBorder="0" applyAlignment="0" applyProtection="0"/>
    <xf numFmtId="3" fontId="5" fillId="0" borderId="0" applyFont="0" applyFill="0" applyBorder="0" applyAlignment="0" applyProtection="0"/>
    <xf numFmtId="3" fontId="5" fillId="0" borderId="0" applyFill="0" applyBorder="0" applyAlignment="0" applyProtection="0"/>
    <xf numFmtId="164" fontId="5" fillId="0" borderId="0" applyFont="0" applyFill="0" applyBorder="0" applyAlignment="0" applyProtection="0"/>
    <xf numFmtId="173" fontId="5" fillId="0" borderId="0" applyFill="0" applyBorder="0" applyAlignment="0" applyProtection="0"/>
    <xf numFmtId="0" fontId="5" fillId="0" borderId="0" applyFont="0" applyFill="0" applyBorder="0" applyAlignment="0" applyProtection="0"/>
    <xf numFmtId="0" fontId="5" fillId="0" borderId="0" applyFill="0" applyBorder="0" applyAlignment="0" applyProtection="0"/>
    <xf numFmtId="2" fontId="5" fillId="0" borderId="0" applyFont="0" applyFill="0" applyBorder="0" applyAlignment="0" applyProtection="0"/>
    <xf numFmtId="2" fontId="5" fillId="0" borderId="0" applyFill="0" applyBorder="0" applyAlignment="0" applyProtection="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ont="0" applyFill="0" applyBorder="0" applyAlignment="0" applyProtection="0"/>
    <xf numFmtId="0" fontId="5" fillId="0" borderId="0"/>
    <xf numFmtId="0" fontId="1" fillId="0" borderId="0"/>
    <xf numFmtId="9" fontId="5" fillId="0" borderId="0" applyFont="0" applyFill="0" applyBorder="0" applyAlignment="0" applyProtection="0"/>
    <xf numFmtId="0" fontId="25" fillId="0" borderId="0"/>
    <xf numFmtId="0" fontId="1"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cellStyleXfs>
  <cellXfs count="235">
    <xf numFmtId="0" fontId="0" fillId="0" borderId="0" xfId="0"/>
    <xf numFmtId="0" fontId="0" fillId="0" borderId="0" xfId="0"/>
    <xf numFmtId="0" fontId="4" fillId="8" borderId="1" xfId="7" applyFont="1" applyFill="1" applyBorder="1" applyAlignment="1">
      <alignment horizontal="left" vertical="center" wrapText="1"/>
    </xf>
    <xf numFmtId="0" fontId="4" fillId="0" borderId="1" xfId="7" applyFont="1" applyFill="1" applyBorder="1" applyAlignment="1">
      <alignment horizontal="left" vertical="center" wrapText="1"/>
    </xf>
    <xf numFmtId="0" fontId="10" fillId="0" borderId="9" xfId="7" applyFont="1" applyBorder="1" applyAlignment="1">
      <alignment horizontal="left" vertical="center" wrapText="1"/>
    </xf>
    <xf numFmtId="0" fontId="10" fillId="0" borderId="9" xfId="7" applyFont="1" applyFill="1" applyBorder="1" applyAlignment="1">
      <alignment horizontal="left" vertical="center" wrapText="1"/>
    </xf>
    <xf numFmtId="0" fontId="4" fillId="0" borderId="1" xfId="4" applyFont="1" applyBorder="1" applyAlignment="1">
      <alignment vertical="center" wrapText="1"/>
    </xf>
    <xf numFmtId="0" fontId="0" fillId="0" borderId="0" xfId="0"/>
    <xf numFmtId="0" fontId="4" fillId="3" borderId="1" xfId="3" applyFont="1" applyFill="1" applyBorder="1" applyAlignment="1">
      <alignment horizontal="left" vertical="center" wrapText="1"/>
    </xf>
    <xf numFmtId="0" fontId="4" fillId="2" borderId="1" xfId="3" applyFont="1" applyFill="1" applyBorder="1" applyAlignment="1">
      <alignment horizontal="center" vertical="center"/>
    </xf>
    <xf numFmtId="0" fontId="4" fillId="4" borderId="1" xfId="3" applyFont="1" applyFill="1" applyBorder="1" applyAlignment="1">
      <alignment horizontal="center" vertical="center"/>
    </xf>
    <xf numFmtId="0" fontId="4" fillId="4" borderId="1" xfId="5" applyFont="1" applyFill="1" applyBorder="1" applyAlignment="1">
      <alignment horizontal="center" vertical="center" wrapText="1"/>
    </xf>
    <xf numFmtId="0" fontId="4" fillId="2" borderId="1" xfId="3" applyFont="1" applyFill="1" applyBorder="1" applyAlignment="1">
      <alignment vertical="center" wrapText="1"/>
    </xf>
    <xf numFmtId="0" fontId="7" fillId="0" borderId="1" xfId="6" applyFont="1" applyBorder="1" applyAlignment="1" applyProtection="1">
      <alignment horizontal="center"/>
    </xf>
    <xf numFmtId="0" fontId="4" fillId="0" borderId="1" xfId="4" applyFont="1" applyFill="1" applyBorder="1" applyAlignment="1">
      <alignment horizontal="left" vertical="center" wrapText="1"/>
    </xf>
    <xf numFmtId="0" fontId="4" fillId="0" borderId="1" xfId="4" applyFont="1" applyFill="1" applyBorder="1" applyAlignment="1">
      <alignment vertical="center" wrapText="1"/>
    </xf>
    <xf numFmtId="0" fontId="9" fillId="5" borderId="6" xfId="3" applyFont="1" applyFill="1" applyBorder="1" applyAlignment="1">
      <alignment vertical="center" wrapText="1"/>
    </xf>
    <xf numFmtId="0" fontId="9" fillId="5" borderId="6" xfId="3" applyFont="1" applyFill="1" applyBorder="1" applyAlignment="1">
      <alignment horizontal="left" vertical="center" wrapText="1"/>
    </xf>
    <xf numFmtId="0" fontId="9" fillId="5" borderId="8" xfId="3" applyFont="1" applyFill="1" applyBorder="1" applyAlignment="1">
      <alignment horizontal="center" vertical="center" wrapText="1"/>
    </xf>
    <xf numFmtId="0" fontId="9" fillId="5" borderId="8" xfId="3" applyFont="1" applyFill="1" applyBorder="1" applyAlignment="1">
      <alignment vertical="center" wrapText="1"/>
    </xf>
    <xf numFmtId="0" fontId="9" fillId="5" borderId="8" xfId="3" applyFont="1" applyFill="1" applyBorder="1" applyAlignment="1">
      <alignment vertical="center"/>
    </xf>
    <xf numFmtId="0" fontId="9" fillId="5" borderId="5" xfId="3" applyFont="1" applyFill="1" applyBorder="1" applyAlignment="1">
      <alignment vertical="center"/>
    </xf>
    <xf numFmtId="0" fontId="9" fillId="7" borderId="1" xfId="3" applyFont="1" applyFill="1" applyBorder="1" applyAlignment="1">
      <alignment horizontal="center" vertical="center" wrapText="1"/>
    </xf>
    <xf numFmtId="0" fontId="4" fillId="4" borderId="1" xfId="3" applyFont="1" applyFill="1" applyBorder="1" applyAlignment="1">
      <alignment horizontal="center" vertical="center" wrapText="1"/>
    </xf>
    <xf numFmtId="0" fontId="9" fillId="2" borderId="1" xfId="3" applyFont="1" applyFill="1" applyBorder="1" applyAlignment="1">
      <alignment vertical="center" wrapText="1"/>
    </xf>
    <xf numFmtId="0" fontId="9" fillId="2" borderId="0" xfId="3" applyFont="1" applyFill="1" applyAlignment="1">
      <alignment vertical="center" wrapText="1"/>
    </xf>
    <xf numFmtId="0" fontId="10" fillId="0" borderId="0" xfId="7" applyFont="1" applyFill="1" applyBorder="1" applyAlignment="1">
      <alignment horizontal="left" vertical="center" wrapText="1"/>
    </xf>
    <xf numFmtId="0" fontId="4" fillId="3" borderId="1" xfId="7" applyFont="1" applyFill="1" applyBorder="1" applyAlignment="1">
      <alignment horizontal="left" vertical="center" wrapText="1"/>
    </xf>
    <xf numFmtId="0" fontId="4" fillId="9" borderId="1" xfId="7" applyFont="1" applyFill="1" applyBorder="1" applyAlignment="1">
      <alignment horizontal="left" vertical="center" wrapText="1"/>
    </xf>
    <xf numFmtId="0" fontId="4" fillId="3" borderId="1" xfId="7" applyFont="1" applyFill="1" applyBorder="1" applyAlignment="1">
      <alignment horizontal="left" vertical="center"/>
    </xf>
    <xf numFmtId="0" fontId="9" fillId="5" borderId="10" xfId="3" applyFont="1" applyFill="1" applyBorder="1" applyAlignment="1">
      <alignment vertical="center"/>
    </xf>
    <xf numFmtId="0" fontId="0" fillId="6" borderId="0" xfId="0" applyFill="1"/>
    <xf numFmtId="0" fontId="4" fillId="10" borderId="1" xfId="5" applyFont="1" applyFill="1" applyBorder="1" applyAlignment="1">
      <alignment horizontal="center" vertical="center" wrapText="1"/>
    </xf>
    <xf numFmtId="0" fontId="9" fillId="10" borderId="10" xfId="3" applyFont="1" applyFill="1" applyBorder="1" applyAlignment="1">
      <alignment vertical="center"/>
    </xf>
    <xf numFmtId="0" fontId="9" fillId="10" borderId="8" xfId="3" applyFont="1" applyFill="1" applyBorder="1" applyAlignment="1">
      <alignment vertical="center"/>
    </xf>
    <xf numFmtId="0" fontId="9" fillId="10" borderId="8" xfId="3" applyFont="1" applyFill="1" applyBorder="1" applyAlignment="1">
      <alignment vertical="center" wrapText="1"/>
    </xf>
    <xf numFmtId="0" fontId="9" fillId="10" borderId="8" xfId="3" applyFont="1" applyFill="1" applyBorder="1" applyAlignment="1">
      <alignment horizontal="center" vertical="center" wrapText="1"/>
    </xf>
    <xf numFmtId="0" fontId="9" fillId="10" borderId="6" xfId="3" applyFont="1" applyFill="1" applyBorder="1" applyAlignment="1">
      <alignment horizontal="left" vertical="center" wrapText="1"/>
    </xf>
    <xf numFmtId="0" fontId="9" fillId="10" borderId="6" xfId="3" applyFont="1" applyFill="1" applyBorder="1" applyAlignment="1">
      <alignment vertical="center" wrapText="1"/>
    </xf>
    <xf numFmtId="0" fontId="0" fillId="10" borderId="0" xfId="0" applyFill="1"/>
    <xf numFmtId="0" fontId="4" fillId="9" borderId="1" xfId="7" applyFont="1" applyFill="1" applyBorder="1" applyAlignment="1">
      <alignment vertical="center" wrapText="1"/>
    </xf>
    <xf numFmtId="0" fontId="4" fillId="3" borderId="1" xfId="7" applyFont="1" applyFill="1" applyBorder="1" applyAlignment="1">
      <alignment vertical="center"/>
    </xf>
    <xf numFmtId="0" fontId="9" fillId="6" borderId="1" xfId="3" applyFont="1" applyFill="1" applyBorder="1" applyAlignment="1">
      <alignment horizontal="center" vertical="center"/>
    </xf>
    <xf numFmtId="0" fontId="9" fillId="5" borderId="8" xfId="3" applyFont="1" applyFill="1" applyBorder="1" applyAlignment="1">
      <alignment horizontal="center" vertical="center"/>
    </xf>
    <xf numFmtId="0" fontId="4" fillId="0" borderId="1" xfId="7" applyFont="1" applyFill="1" applyBorder="1" applyAlignment="1">
      <alignment horizontal="left" vertical="center"/>
    </xf>
    <xf numFmtId="0" fontId="4" fillId="8" borderId="11" xfId="7" applyFont="1" applyFill="1" applyBorder="1" applyAlignment="1">
      <alignment horizontal="left" vertical="center" wrapText="1"/>
    </xf>
    <xf numFmtId="0" fontId="4" fillId="8" borderId="2" xfId="7" applyFont="1" applyFill="1" applyBorder="1" applyAlignment="1">
      <alignment vertical="center" wrapText="1"/>
    </xf>
    <xf numFmtId="0" fontId="4" fillId="3" borderId="2" xfId="7" applyFont="1" applyFill="1" applyBorder="1" applyAlignment="1">
      <alignment horizontal="left" vertical="center" wrapText="1"/>
    </xf>
    <xf numFmtId="0" fontId="4" fillId="3" borderId="4" xfId="7" applyFont="1" applyFill="1" applyBorder="1" applyAlignment="1">
      <alignment vertical="center"/>
    </xf>
    <xf numFmtId="0" fontId="4" fillId="11" borderId="12" xfId="8" applyFont="1" applyFill="1" applyBorder="1" applyAlignment="1">
      <alignment horizontal="center" vertical="center" wrapText="1"/>
    </xf>
    <xf numFmtId="0" fontId="4" fillId="0" borderId="1" xfId="7" applyFont="1" applyFill="1" applyBorder="1" applyAlignment="1">
      <alignment vertical="center" wrapText="1"/>
    </xf>
    <xf numFmtId="0" fontId="4" fillId="2" borderId="1" xfId="9" applyFont="1" applyFill="1" applyBorder="1" applyAlignment="1">
      <alignment horizontal="center" vertical="center"/>
    </xf>
    <xf numFmtId="0" fontId="4" fillId="4" borderId="1" xfId="10" applyFont="1" applyFill="1" applyBorder="1" applyAlignment="1">
      <alignment horizontal="center" vertical="center"/>
    </xf>
    <xf numFmtId="0" fontId="4" fillId="0" borderId="9" xfId="7" applyFont="1" applyFill="1" applyBorder="1" applyAlignment="1">
      <alignment horizontal="center" vertical="center"/>
    </xf>
    <xf numFmtId="0" fontId="4" fillId="0" borderId="9" xfId="7" applyFont="1" applyFill="1" applyBorder="1" applyAlignment="1">
      <alignment horizontal="center" vertical="center" wrapText="1"/>
    </xf>
    <xf numFmtId="0" fontId="4" fillId="8" borderId="0" xfId="7" applyFont="1" applyFill="1" applyAlignment="1">
      <alignment vertical="center"/>
    </xf>
    <xf numFmtId="0" fontId="4" fillId="0" borderId="2" xfId="7" applyFont="1" applyFill="1" applyBorder="1" applyAlignment="1">
      <alignment vertical="center" wrapText="1"/>
    </xf>
    <xf numFmtId="0" fontId="4" fillId="0" borderId="13" xfId="7" applyFont="1" applyFill="1" applyBorder="1" applyAlignment="1">
      <alignment horizontal="left" vertical="center" wrapText="1"/>
    </xf>
    <xf numFmtId="0" fontId="4" fillId="0" borderId="9" xfId="7" applyFont="1" applyFill="1" applyBorder="1" applyAlignment="1">
      <alignment vertical="center" wrapText="1"/>
    </xf>
    <xf numFmtId="0" fontId="4" fillId="3" borderId="9" xfId="7" applyFont="1" applyFill="1" applyBorder="1" applyAlignment="1">
      <alignment horizontal="left" vertical="center" wrapText="1"/>
    </xf>
    <xf numFmtId="0" fontId="4" fillId="8" borderId="9" xfId="7" applyFont="1" applyFill="1" applyBorder="1" applyAlignment="1">
      <alignment horizontal="left" vertical="center" wrapText="1"/>
    </xf>
    <xf numFmtId="0" fontId="4" fillId="0" borderId="9" xfId="7" applyFont="1" applyFill="1" applyBorder="1" applyAlignment="1">
      <alignment horizontal="left" vertical="center" wrapText="1"/>
    </xf>
    <xf numFmtId="0" fontId="4" fillId="3" borderId="1" xfId="7" applyFont="1" applyFill="1" applyBorder="1" applyAlignment="1">
      <alignment vertical="center" wrapText="1"/>
    </xf>
    <xf numFmtId="0" fontId="4" fillId="8" borderId="9" xfId="7" applyFont="1" applyFill="1" applyBorder="1" applyAlignment="1">
      <alignment vertical="center" wrapText="1"/>
    </xf>
    <xf numFmtId="0" fontId="4" fillId="3" borderId="1" xfId="7" quotePrefix="1" applyFont="1" applyFill="1" applyBorder="1" applyAlignment="1">
      <alignment horizontal="left" vertical="center" wrapText="1"/>
    </xf>
    <xf numFmtId="0" fontId="4" fillId="0" borderId="11" xfId="11" applyFont="1" applyFill="1" applyBorder="1" applyAlignment="1">
      <alignment horizontal="left" vertical="center" wrapText="1"/>
    </xf>
    <xf numFmtId="0" fontId="4" fillId="2" borderId="2" xfId="9" applyFont="1" applyFill="1" applyBorder="1" applyAlignment="1">
      <alignment vertical="center" wrapText="1"/>
    </xf>
    <xf numFmtId="0" fontId="4" fillId="3" borderId="1" xfId="9" quotePrefix="1" applyFont="1" applyFill="1" applyBorder="1" applyAlignment="1">
      <alignment horizontal="left" vertical="center" wrapText="1"/>
    </xf>
    <xf numFmtId="0" fontId="3" fillId="0" borderId="1" xfId="11" applyFont="1" applyBorder="1" applyAlignment="1">
      <alignment vertical="center" wrapText="1"/>
    </xf>
    <xf numFmtId="0" fontId="4" fillId="3" borderId="1" xfId="11" quotePrefix="1" applyFont="1" applyFill="1" applyBorder="1" applyAlignment="1">
      <alignment horizontal="left" vertical="center" wrapText="1"/>
    </xf>
    <xf numFmtId="0" fontId="4" fillId="3" borderId="1" xfId="12" quotePrefix="1" applyFont="1" applyFill="1" applyBorder="1" applyAlignment="1">
      <alignment horizontal="left" vertical="center" wrapText="1"/>
    </xf>
    <xf numFmtId="0" fontId="4" fillId="3" borderId="1" xfId="2" quotePrefix="1" applyFont="1" applyFill="1" applyBorder="1" applyAlignment="1">
      <alignment horizontal="left" vertical="center" wrapText="1"/>
    </xf>
    <xf numFmtId="0" fontId="4" fillId="2" borderId="4" xfId="2" applyFont="1" applyFill="1" applyBorder="1" applyAlignment="1">
      <alignment horizontal="left" vertical="center" wrapText="1"/>
    </xf>
    <xf numFmtId="0" fontId="4" fillId="3" borderId="14" xfId="13" applyFont="1" applyFill="1" applyBorder="1" applyAlignment="1">
      <alignment vertical="center" wrapText="1"/>
    </xf>
    <xf numFmtId="0" fontId="4" fillId="3" borderId="1" xfId="13" quotePrefix="1" applyFont="1" applyFill="1" applyBorder="1" applyAlignment="1">
      <alignment horizontal="left" vertical="center" wrapText="1"/>
    </xf>
    <xf numFmtId="0" fontId="4" fillId="2" borderId="1" xfId="13" quotePrefix="1" applyFont="1" applyFill="1" applyBorder="1" applyAlignment="1">
      <alignment horizontal="left" vertical="top" wrapText="1"/>
    </xf>
    <xf numFmtId="0" fontId="4" fillId="2" borderId="2" xfId="9" applyFont="1" applyFill="1" applyBorder="1" applyAlignment="1">
      <alignment horizontal="left" vertical="center" wrapText="1"/>
    </xf>
    <xf numFmtId="0" fontId="4" fillId="2" borderId="1" xfId="11" applyFont="1" applyFill="1" applyBorder="1" applyAlignment="1">
      <alignment vertical="center" wrapText="1"/>
    </xf>
    <xf numFmtId="0" fontId="14" fillId="0" borderId="1" xfId="0" applyFont="1" applyBorder="1" applyAlignment="1">
      <alignment vertical="center" wrapText="1"/>
    </xf>
    <xf numFmtId="0" fontId="4" fillId="3" borderId="1" xfId="11" applyFont="1" applyFill="1" applyBorder="1" applyAlignment="1">
      <alignment horizontal="left" vertical="center" wrapText="1"/>
    </xf>
    <xf numFmtId="0" fontId="4" fillId="3" borderId="1" xfId="7" applyFont="1" applyFill="1" applyBorder="1" applyAlignment="1">
      <alignment horizontal="left" vertical="top" wrapText="1"/>
    </xf>
    <xf numFmtId="0" fontId="4" fillId="3" borderId="2" xfId="7" quotePrefix="1" applyFont="1" applyFill="1" applyBorder="1" applyAlignment="1">
      <alignment horizontal="left" vertical="center" wrapText="1"/>
    </xf>
    <xf numFmtId="0" fontId="4" fillId="3" borderId="4" xfId="11" quotePrefix="1" applyFont="1" applyFill="1" applyBorder="1" applyAlignment="1">
      <alignment horizontal="left" vertical="center" wrapText="1"/>
    </xf>
    <xf numFmtId="0" fontId="4" fillId="3" borderId="3" xfId="7" applyFont="1" applyFill="1" applyBorder="1" applyAlignment="1">
      <alignment horizontal="left" vertical="center" wrapText="1"/>
    </xf>
    <xf numFmtId="0" fontId="14" fillId="3" borderId="1" xfId="0" applyFont="1" applyFill="1" applyBorder="1" applyAlignment="1">
      <alignment vertical="center" wrapText="1"/>
    </xf>
    <xf numFmtId="0" fontId="4" fillId="3" borderId="1" xfId="13" applyFont="1" applyFill="1" applyBorder="1" applyAlignment="1">
      <alignment horizontal="left" vertical="center" wrapText="1"/>
    </xf>
    <xf numFmtId="0" fontId="4" fillId="2" borderId="2" xfId="13" applyFont="1" applyFill="1" applyBorder="1" applyAlignment="1">
      <alignment horizontal="left" vertical="center" wrapText="1"/>
    </xf>
    <xf numFmtId="0" fontId="4" fillId="2" borderId="14" xfId="7" applyFont="1" applyFill="1" applyBorder="1" applyAlignment="1">
      <alignment vertical="center" wrapText="1"/>
    </xf>
    <xf numFmtId="0" fontId="9" fillId="5" borderId="10" xfId="3" applyFont="1" applyFill="1" applyBorder="1" applyAlignment="1">
      <alignment horizontal="center" vertical="center"/>
    </xf>
    <xf numFmtId="0" fontId="9" fillId="5" borderId="17" xfId="3" applyFont="1" applyFill="1" applyBorder="1" applyAlignment="1">
      <alignment vertical="center"/>
    </xf>
    <xf numFmtId="0" fontId="9" fillId="5" borderId="17" xfId="3" applyFont="1" applyFill="1" applyBorder="1" applyAlignment="1">
      <alignment vertical="center" wrapText="1"/>
    </xf>
    <xf numFmtId="0" fontId="9" fillId="5" borderId="17" xfId="3" applyFont="1" applyFill="1" applyBorder="1" applyAlignment="1">
      <alignment horizontal="center" vertical="center" wrapText="1"/>
    </xf>
    <xf numFmtId="0" fontId="9" fillId="5" borderId="18" xfId="3" applyFont="1" applyFill="1" applyBorder="1" applyAlignment="1">
      <alignment horizontal="left" vertical="center" wrapText="1"/>
    </xf>
    <xf numFmtId="0" fontId="9" fillId="5" borderId="18" xfId="3" applyFont="1" applyFill="1" applyBorder="1" applyAlignment="1">
      <alignment vertical="center" wrapText="1"/>
    </xf>
    <xf numFmtId="0" fontId="4" fillId="4" borderId="4" xfId="5" applyFont="1" applyFill="1" applyBorder="1" applyAlignment="1">
      <alignment horizontal="center" vertical="center" wrapText="1"/>
    </xf>
    <xf numFmtId="0" fontId="4" fillId="3" borderId="4" xfId="13" quotePrefix="1" applyFont="1" applyFill="1" applyBorder="1" applyAlignment="1">
      <alignment horizontal="left" vertical="center" wrapText="1"/>
    </xf>
    <xf numFmtId="0" fontId="4" fillId="3" borderId="4" xfId="13" applyFont="1" applyFill="1" applyBorder="1" applyAlignment="1">
      <alignment horizontal="left" vertical="center" wrapText="1"/>
    </xf>
    <xf numFmtId="0" fontId="4" fillId="2" borderId="4" xfId="3" applyFont="1" applyFill="1" applyBorder="1" applyAlignment="1">
      <alignment horizontal="center" vertical="center"/>
    </xf>
    <xf numFmtId="0" fontId="4" fillId="4" borderId="4" xfId="3" applyFont="1" applyFill="1" applyBorder="1" applyAlignment="1">
      <alignment horizontal="center" vertical="center"/>
    </xf>
    <xf numFmtId="0" fontId="7" fillId="0" borderId="4" xfId="6" applyFont="1" applyBorder="1" applyAlignment="1" applyProtection="1">
      <alignment horizontal="center"/>
    </xf>
    <xf numFmtId="0" fontId="4" fillId="3" borderId="4" xfId="3" applyFont="1" applyFill="1" applyBorder="1" applyAlignment="1">
      <alignment horizontal="left" vertical="center" wrapText="1"/>
    </xf>
    <xf numFmtId="0" fontId="4" fillId="2" borderId="4" xfId="3" applyFont="1" applyFill="1" applyBorder="1" applyAlignment="1">
      <alignment vertical="center" wrapText="1"/>
    </xf>
    <xf numFmtId="0" fontId="4" fillId="2" borderId="2" xfId="7" applyFont="1" applyFill="1" applyBorder="1" applyAlignment="1">
      <alignment vertical="center" wrapText="1"/>
    </xf>
    <xf numFmtId="0" fontId="4" fillId="2" borderId="4" xfId="7" applyFont="1" applyFill="1" applyBorder="1" applyAlignment="1">
      <alignment vertical="center" wrapText="1"/>
    </xf>
    <xf numFmtId="0" fontId="0" fillId="0" borderId="0" xfId="0"/>
    <xf numFmtId="0" fontId="4" fillId="2" borderId="1" xfId="7" quotePrefix="1" applyFont="1" applyFill="1" applyBorder="1" applyAlignment="1">
      <alignment horizontal="left" vertical="top" wrapText="1"/>
    </xf>
    <xf numFmtId="0" fontId="4" fillId="3" borderId="14" xfId="7" quotePrefix="1" applyFont="1" applyFill="1" applyBorder="1" applyAlignment="1">
      <alignment horizontal="left" vertical="center" wrapText="1"/>
    </xf>
    <xf numFmtId="0" fontId="4" fillId="3" borderId="1" xfId="14" quotePrefix="1" applyFont="1" applyFill="1" applyBorder="1" applyAlignment="1">
      <alignment horizontal="left" vertical="center" wrapText="1"/>
    </xf>
    <xf numFmtId="0" fontId="4" fillId="2" borderId="1" xfId="14" quotePrefix="1" applyFont="1" applyFill="1" applyBorder="1" applyAlignment="1">
      <alignment horizontal="left" vertical="top" wrapText="1"/>
    </xf>
    <xf numFmtId="0" fontId="4" fillId="6" borderId="1" xfId="9" quotePrefix="1" applyFont="1" applyFill="1" applyBorder="1" applyAlignment="1">
      <alignment horizontal="left" vertical="center" wrapText="1"/>
    </xf>
    <xf numFmtId="0" fontId="4" fillId="6" borderId="1" xfId="3" applyFont="1" applyFill="1" applyBorder="1" applyAlignment="1">
      <alignment horizontal="center" vertical="center"/>
    </xf>
    <xf numFmtId="0" fontId="7" fillId="6" borderId="1" xfId="6" applyFont="1" applyFill="1" applyBorder="1" applyAlignment="1" applyProtection="1">
      <alignment horizontal="center"/>
    </xf>
    <xf numFmtId="0" fontId="4" fillId="6" borderId="1" xfId="3" applyFont="1" applyFill="1" applyBorder="1" applyAlignment="1">
      <alignment horizontal="left" vertical="center" wrapText="1"/>
    </xf>
    <xf numFmtId="0" fontId="4" fillId="6" borderId="1" xfId="3" applyFont="1" applyFill="1" applyBorder="1" applyAlignment="1">
      <alignment vertical="center" wrapText="1"/>
    </xf>
    <xf numFmtId="0" fontId="9" fillId="6" borderId="1" xfId="5" applyFont="1" applyFill="1" applyBorder="1" applyAlignment="1">
      <alignment horizontal="center" vertical="center" wrapText="1"/>
    </xf>
    <xf numFmtId="0" fontId="4" fillId="3" borderId="1" xfId="7" quotePrefix="1" applyFont="1" applyFill="1" applyBorder="1" applyAlignment="1">
      <alignment horizontal="left" vertical="top" wrapText="1"/>
    </xf>
    <xf numFmtId="0" fontId="4" fillId="2" borderId="1" xfId="79" applyFont="1" applyFill="1" applyBorder="1" applyAlignment="1">
      <alignment vertical="center" wrapText="1"/>
    </xf>
    <xf numFmtId="0" fontId="4" fillId="3" borderId="1" xfId="0" quotePrefix="1" applyFont="1" applyFill="1" applyBorder="1" applyAlignment="1">
      <alignment horizontal="left" vertical="center" wrapText="1"/>
    </xf>
    <xf numFmtId="0" fontId="4" fillId="3" borderId="1" xfId="0" applyFont="1" applyFill="1" applyBorder="1" applyAlignment="1">
      <alignment horizontal="left" vertical="center" wrapText="1"/>
    </xf>
    <xf numFmtId="0" fontId="9" fillId="6" borderId="1" xfId="9" quotePrefix="1" applyFont="1" applyFill="1" applyBorder="1" applyAlignment="1">
      <alignment horizontal="left" vertical="center" wrapText="1"/>
    </xf>
    <xf numFmtId="0" fontId="4" fillId="8" borderId="1" xfId="33" applyFont="1" applyFill="1" applyBorder="1" applyAlignment="1">
      <alignment vertical="center" wrapText="1"/>
    </xf>
    <xf numFmtId="0" fontId="3" fillId="0" borderId="1" xfId="0" applyFont="1" applyBorder="1" applyAlignment="1">
      <alignment horizontal="left" vertical="center" wrapText="1" indent="1"/>
    </xf>
    <xf numFmtId="0" fontId="4" fillId="0" borderId="1" xfId="33" applyFont="1" applyFill="1" applyBorder="1" applyAlignment="1">
      <alignment horizontal="left" vertical="center" wrapText="1"/>
    </xf>
    <xf numFmtId="0" fontId="4" fillId="0" borderId="2" xfId="7" applyFont="1" applyFill="1" applyBorder="1" applyAlignment="1">
      <alignment horizontal="left" vertical="center"/>
    </xf>
    <xf numFmtId="0" fontId="4" fillId="3" borderId="1" xfId="33" applyFont="1" applyFill="1" applyBorder="1" applyAlignment="1">
      <alignment vertical="center" wrapText="1"/>
    </xf>
    <xf numFmtId="0" fontId="0" fillId="0" borderId="0" xfId="0"/>
    <xf numFmtId="0" fontId="4" fillId="4" borderId="1" xfId="5" applyFont="1" applyFill="1" applyBorder="1" applyAlignment="1">
      <alignment horizontal="center" vertical="center" wrapText="1"/>
    </xf>
    <xf numFmtId="0" fontId="4" fillId="3" borderId="1" xfId="0" quotePrefix="1" applyFont="1" applyFill="1" applyBorder="1" applyAlignment="1">
      <alignment horizontal="left" vertical="center" wrapText="1"/>
    </xf>
    <xf numFmtId="0" fontId="4" fillId="3" borderId="1" xfId="0" applyFont="1" applyFill="1" applyBorder="1" applyAlignment="1">
      <alignment horizontal="left" vertical="center" wrapText="1"/>
    </xf>
    <xf numFmtId="0" fontId="3" fillId="0" borderId="2" xfId="0" applyFont="1" applyBorder="1" applyAlignment="1">
      <alignment vertical="center" wrapText="1"/>
    </xf>
    <xf numFmtId="0" fontId="9" fillId="6" borderId="1" xfId="5" applyFont="1" applyFill="1" applyBorder="1" applyAlignment="1">
      <alignment horizontal="center" vertical="center" wrapText="1"/>
    </xf>
    <xf numFmtId="0" fontId="4" fillId="3" borderId="1" xfId="79" quotePrefix="1" applyFont="1" applyFill="1" applyBorder="1" applyAlignment="1">
      <alignment horizontal="left" vertical="center" wrapText="1"/>
    </xf>
    <xf numFmtId="0" fontId="4" fillId="3" borderId="1" xfId="79" applyFont="1" applyFill="1" applyBorder="1" applyAlignment="1">
      <alignment horizontal="left" vertical="center" wrapText="1"/>
    </xf>
    <xf numFmtId="0" fontId="4" fillId="0" borderId="1" xfId="33" applyFont="1" applyFill="1" applyBorder="1" applyAlignment="1">
      <alignment horizontal="left" vertical="top" wrapText="1"/>
    </xf>
    <xf numFmtId="0" fontId="4" fillId="8" borderId="1" xfId="33" applyFont="1" applyFill="1" applyBorder="1" applyAlignment="1">
      <alignment horizontal="left" vertical="center" wrapText="1"/>
    </xf>
    <xf numFmtId="0" fontId="4" fillId="8" borderId="1" xfId="33" applyFont="1" applyFill="1" applyBorder="1" applyAlignment="1">
      <alignment horizontal="left" vertical="top" wrapText="1"/>
    </xf>
    <xf numFmtId="0" fontId="4" fillId="3" borderId="1" xfId="33" applyFont="1" applyFill="1" applyBorder="1" applyAlignment="1">
      <alignment horizontal="left" vertical="center" wrapText="1"/>
    </xf>
    <xf numFmtId="0" fontId="4" fillId="9" borderId="1" xfId="33" applyFont="1" applyFill="1" applyBorder="1" applyAlignment="1">
      <alignment vertical="center" wrapText="1"/>
    </xf>
    <xf numFmtId="0" fontId="4" fillId="3" borderId="1" xfId="33" applyFont="1" applyFill="1" applyBorder="1" applyAlignment="1">
      <alignment horizontal="left" vertical="top" wrapText="1"/>
    </xf>
    <xf numFmtId="0" fontId="4" fillId="9" borderId="1" xfId="33" applyFont="1" applyFill="1" applyBorder="1" applyAlignment="1">
      <alignment horizontal="left" vertical="center" wrapText="1"/>
    </xf>
    <xf numFmtId="0" fontId="0" fillId="0" borderId="0" xfId="0"/>
    <xf numFmtId="0" fontId="4" fillId="4" borderId="1" xfId="5" applyFont="1" applyFill="1" applyBorder="1" applyAlignment="1">
      <alignment horizontal="center" vertical="center" wrapText="1"/>
    </xf>
    <xf numFmtId="0" fontId="4" fillId="0" borderId="1" xfId="33" applyFont="1" applyFill="1" applyBorder="1" applyAlignment="1">
      <alignment vertical="center" wrapText="1"/>
    </xf>
    <xf numFmtId="0" fontId="4" fillId="0" borderId="1" xfId="33" applyFont="1" applyFill="1" applyBorder="1" applyAlignment="1">
      <alignment horizontal="left" vertical="center"/>
    </xf>
    <xf numFmtId="0" fontId="0" fillId="0" borderId="0" xfId="0"/>
    <xf numFmtId="0" fontId="4" fillId="4" borderId="1" xfId="5" applyFont="1" applyFill="1" applyBorder="1" applyAlignment="1">
      <alignment horizontal="center" vertical="center" wrapText="1"/>
    </xf>
    <xf numFmtId="0" fontId="4" fillId="2" borderId="5" xfId="79" applyFont="1" applyFill="1" applyBorder="1" applyAlignment="1">
      <alignment vertical="center" wrapText="1"/>
    </xf>
    <xf numFmtId="0" fontId="4" fillId="3" borderId="1" xfId="10" applyFont="1" applyFill="1" applyBorder="1" applyAlignment="1">
      <alignment horizontal="left" vertical="center" wrapText="1"/>
    </xf>
    <xf numFmtId="0" fontId="4" fillId="3" borderId="1" xfId="10" quotePrefix="1" applyFont="1" applyFill="1" applyBorder="1" applyAlignment="1">
      <alignment horizontal="left" vertical="center" wrapText="1"/>
    </xf>
    <xf numFmtId="0" fontId="4" fillId="2" borderId="8" xfId="0" applyFont="1" applyFill="1" applyBorder="1" applyAlignment="1">
      <alignment vertical="center" wrapText="1"/>
    </xf>
    <xf numFmtId="0" fontId="4" fillId="2" borderId="1" xfId="79" applyFont="1" applyFill="1" applyBorder="1" applyAlignment="1">
      <alignment vertical="center" wrapText="1"/>
    </xf>
    <xf numFmtId="0" fontId="4" fillId="4" borderId="1" xfId="5" applyFont="1" applyFill="1" applyBorder="1" applyAlignment="1">
      <alignment horizontal="center" vertical="center" wrapText="1"/>
    </xf>
    <xf numFmtId="0" fontId="4" fillId="3" borderId="1" xfId="79" quotePrefix="1" applyFont="1" applyFill="1" applyBorder="1" applyAlignment="1">
      <alignment horizontal="left" vertical="center" wrapText="1"/>
    </xf>
    <xf numFmtId="0" fontId="0" fillId="0" borderId="0" xfId="0"/>
    <xf numFmtId="0" fontId="4" fillId="4" borderId="1" xfId="5" applyFont="1" applyFill="1" applyBorder="1" applyAlignment="1">
      <alignment horizontal="center" vertical="center" wrapText="1"/>
    </xf>
    <xf numFmtId="0" fontId="4" fillId="10" borderId="1" xfId="5" applyFont="1" applyFill="1" applyBorder="1" applyAlignment="1">
      <alignment horizontal="center" vertical="center" wrapText="1"/>
    </xf>
    <xf numFmtId="0" fontId="0" fillId="10" borderId="0" xfId="0" applyFill="1"/>
    <xf numFmtId="0" fontId="4" fillId="2" borderId="1" xfId="0" applyFont="1" applyFill="1" applyBorder="1" applyAlignment="1">
      <alignment horizontal="left" vertical="center" wrapText="1"/>
    </xf>
    <xf numFmtId="0" fontId="9" fillId="10" borderId="1" xfId="3" applyFont="1" applyFill="1" applyBorder="1" applyAlignment="1">
      <alignment vertical="center"/>
    </xf>
    <xf numFmtId="0" fontId="0" fillId="0" borderId="0" xfId="0"/>
    <xf numFmtId="0" fontId="27" fillId="2" borderId="0" xfId="31" applyFont="1" applyFill="1"/>
    <xf numFmtId="0" fontId="27" fillId="2" borderId="0" xfId="31" applyFont="1" applyFill="1" applyAlignment="1">
      <alignment horizontal="center"/>
    </xf>
    <xf numFmtId="0" fontId="4" fillId="4" borderId="1" xfId="5" applyFont="1" applyFill="1" applyBorder="1" applyAlignment="1">
      <alignment horizontal="center" vertical="center" wrapText="1"/>
    </xf>
    <xf numFmtId="0" fontId="4" fillId="2" borderId="1" xfId="79" applyFont="1" applyFill="1" applyBorder="1" applyAlignment="1">
      <alignment vertical="center" wrapText="1"/>
    </xf>
    <xf numFmtId="0" fontId="26" fillId="2" borderId="0" xfId="31" applyFont="1" applyFill="1" applyAlignment="1">
      <alignment horizontal="center"/>
    </xf>
    <xf numFmtId="0" fontId="4" fillId="4" borderId="1" xfId="5" applyFont="1" applyFill="1" applyBorder="1" applyAlignment="1">
      <alignment horizontal="center" vertical="center" wrapText="1"/>
    </xf>
    <xf numFmtId="0" fontId="0" fillId="0" borderId="0" xfId="0"/>
    <xf numFmtId="0" fontId="4" fillId="4" borderId="1" xfId="5" applyFont="1" applyFill="1" applyBorder="1" applyAlignment="1">
      <alignment horizontal="center" vertical="center" wrapText="1"/>
    </xf>
    <xf numFmtId="0" fontId="0" fillId="0" borderId="0" xfId="0"/>
    <xf numFmtId="0" fontId="4" fillId="4" borderId="1" xfId="5" applyFont="1" applyFill="1" applyBorder="1" applyAlignment="1">
      <alignment horizontal="center" vertical="center" wrapText="1"/>
    </xf>
    <xf numFmtId="0" fontId="4" fillId="3" borderId="6" xfId="7" quotePrefix="1" applyFont="1" applyFill="1" applyBorder="1" applyAlignment="1">
      <alignment horizontal="left" vertical="center" wrapText="1"/>
    </xf>
    <xf numFmtId="0" fontId="26" fillId="2" borderId="0" xfId="31" applyFont="1" applyFill="1" applyAlignment="1">
      <alignment horizontal="left"/>
    </xf>
    <xf numFmtId="0" fontId="27" fillId="2" borderId="0" xfId="31" applyFont="1" applyFill="1" applyAlignment="1">
      <alignment horizontal="left"/>
    </xf>
    <xf numFmtId="0" fontId="9" fillId="7" borderId="1" xfId="4" applyFont="1" applyFill="1" applyBorder="1" applyAlignment="1">
      <alignment horizontal="center" vertical="top" wrapText="1"/>
    </xf>
    <xf numFmtId="0" fontId="9" fillId="7" borderId="1" xfId="4" applyFont="1" applyFill="1" applyBorder="1" applyAlignment="1">
      <alignment horizontal="center" vertical="center" wrapText="1"/>
    </xf>
    <xf numFmtId="0" fontId="9" fillId="7" borderId="0" xfId="4" applyFont="1" applyFill="1" applyBorder="1" applyAlignment="1">
      <alignment horizontal="left" vertical="top" wrapText="1"/>
    </xf>
    <xf numFmtId="0" fontId="10" fillId="4" borderId="1" xfId="31" applyFont="1" applyFill="1" applyBorder="1" applyAlignment="1">
      <alignment horizontal="center"/>
    </xf>
    <xf numFmtId="0" fontId="10" fillId="4" borderId="1" xfId="31" applyFont="1" applyFill="1" applyBorder="1"/>
    <xf numFmtId="9" fontId="10" fillId="4" borderId="1" xfId="38" applyFont="1" applyFill="1" applyBorder="1" applyAlignment="1">
      <alignment horizontal="center"/>
    </xf>
    <xf numFmtId="9" fontId="10" fillId="4" borderId="1" xfId="38" applyFont="1" applyFill="1" applyBorder="1" applyAlignment="1">
      <alignment horizontal="left"/>
    </xf>
    <xf numFmtId="0" fontId="28" fillId="4" borderId="1" xfId="31" applyFont="1" applyFill="1" applyBorder="1"/>
    <xf numFmtId="0" fontId="28" fillId="4" borderId="1" xfId="31" applyFont="1" applyFill="1" applyBorder="1" applyAlignment="1">
      <alignment vertical="center"/>
    </xf>
    <xf numFmtId="0" fontId="28" fillId="4" borderId="1" xfId="31" applyFont="1" applyFill="1" applyBorder="1" applyAlignment="1">
      <alignment horizontal="center"/>
    </xf>
    <xf numFmtId="9" fontId="28" fillId="4" borderId="1" xfId="38" applyFont="1" applyFill="1" applyBorder="1" applyAlignment="1">
      <alignment horizontal="center"/>
    </xf>
    <xf numFmtId="9" fontId="28" fillId="4" borderId="1" xfId="38" applyFont="1" applyFill="1" applyBorder="1" applyAlignment="1">
      <alignment horizontal="left"/>
    </xf>
    <xf numFmtId="0" fontId="3" fillId="3" borderId="2" xfId="7" applyFont="1" applyFill="1" applyBorder="1" applyAlignment="1">
      <alignment horizontal="left" vertical="center" wrapText="1"/>
    </xf>
    <xf numFmtId="0" fontId="3" fillId="3" borderId="1" xfId="7" applyFont="1" applyFill="1" applyBorder="1" applyAlignment="1">
      <alignment horizontal="left" vertical="center" wrapText="1"/>
    </xf>
    <xf numFmtId="0" fontId="3" fillId="0" borderId="1" xfId="7" applyFont="1" applyFill="1" applyBorder="1" applyAlignment="1">
      <alignment horizontal="left" vertical="center" wrapText="1"/>
    </xf>
    <xf numFmtId="0" fontId="4" fillId="3" borderId="1" xfId="13" applyFont="1" applyFill="1" applyBorder="1" applyAlignment="1">
      <alignment vertical="center" wrapText="1"/>
    </xf>
    <xf numFmtId="0" fontId="4" fillId="0" borderId="2" xfId="33" applyFont="1" applyFill="1" applyBorder="1" applyAlignment="1">
      <alignment horizontal="left" vertical="center" wrapText="1"/>
    </xf>
    <xf numFmtId="0" fontId="26" fillId="2" borderId="0" xfId="31" applyFont="1" applyFill="1" applyAlignment="1">
      <alignment horizontal="center"/>
    </xf>
    <xf numFmtId="0" fontId="4" fillId="3" borderId="2" xfId="7" applyFont="1" applyFill="1" applyBorder="1" applyAlignment="1">
      <alignment horizontal="left" vertical="center" wrapText="1"/>
    </xf>
    <xf numFmtId="0" fontId="4" fillId="3" borderId="3" xfId="7" applyFont="1" applyFill="1" applyBorder="1" applyAlignment="1">
      <alignment horizontal="left" vertical="center" wrapText="1"/>
    </xf>
    <xf numFmtId="0" fontId="4" fillId="3" borderId="2" xfId="7" quotePrefix="1" applyFont="1" applyFill="1" applyBorder="1" applyAlignment="1">
      <alignment horizontal="left" vertical="center" wrapText="1"/>
    </xf>
    <xf numFmtId="0" fontId="4" fillId="3" borderId="4" xfId="7" quotePrefix="1" applyFont="1" applyFill="1" applyBorder="1" applyAlignment="1">
      <alignment horizontal="left" vertical="center" wrapText="1"/>
    </xf>
    <xf numFmtId="0" fontId="4" fillId="3" borderId="1" xfId="7" applyFont="1" applyFill="1" applyBorder="1" applyAlignment="1">
      <alignment horizontal="left" vertical="center" wrapText="1"/>
    </xf>
    <xf numFmtId="0" fontId="4" fillId="3" borderId="3" xfId="7" applyFont="1" applyFill="1" applyBorder="1" applyAlignment="1">
      <alignment horizontal="left" vertical="center"/>
    </xf>
    <xf numFmtId="0" fontId="4" fillId="3" borderId="4" xfId="7" applyFont="1" applyFill="1" applyBorder="1" applyAlignment="1">
      <alignment horizontal="left" vertical="center"/>
    </xf>
    <xf numFmtId="0" fontId="4" fillId="8" borderId="2" xfId="33" applyFont="1" applyFill="1" applyBorder="1" applyAlignment="1">
      <alignment horizontal="left" vertical="center" wrapText="1"/>
    </xf>
    <xf numFmtId="0" fontId="4" fillId="8" borderId="4" xfId="33" applyFont="1" applyFill="1" applyBorder="1" applyAlignment="1">
      <alignment horizontal="left" vertical="center" wrapText="1"/>
    </xf>
    <xf numFmtId="0" fontId="4" fillId="8" borderId="1" xfId="33" applyFont="1" applyFill="1" applyBorder="1" applyAlignment="1">
      <alignment horizontal="left" vertical="center" wrapText="1"/>
    </xf>
    <xf numFmtId="0" fontId="4" fillId="3" borderId="2" xfId="9" quotePrefix="1" applyFont="1" applyFill="1" applyBorder="1" applyAlignment="1">
      <alignment horizontal="left" vertical="center" wrapText="1"/>
    </xf>
    <xf numFmtId="0" fontId="4" fillId="3" borderId="3" xfId="9" quotePrefix="1" applyFont="1" applyFill="1" applyBorder="1" applyAlignment="1">
      <alignment horizontal="left" vertical="center" wrapText="1"/>
    </xf>
    <xf numFmtId="0" fontId="4" fillId="3" borderId="4" xfId="9" quotePrefix="1" applyFont="1" applyFill="1" applyBorder="1" applyAlignment="1">
      <alignment horizontal="left" vertical="center" wrapText="1"/>
    </xf>
    <xf numFmtId="0" fontId="4" fillId="3" borderId="4" xfId="7" applyFont="1" applyFill="1" applyBorder="1" applyAlignment="1">
      <alignment horizontal="left" vertical="center" wrapText="1"/>
    </xf>
    <xf numFmtId="0" fontId="4" fillId="3" borderId="1" xfId="33" applyFont="1" applyFill="1" applyBorder="1" applyAlignment="1">
      <alignment vertical="center" wrapText="1"/>
    </xf>
    <xf numFmtId="0" fontId="4" fillId="2" borderId="2" xfId="7" applyFont="1" applyFill="1" applyBorder="1" applyAlignment="1">
      <alignment horizontal="left" vertical="center" wrapText="1"/>
    </xf>
    <xf numFmtId="0" fontId="4" fillId="2" borderId="4" xfId="7" applyFont="1" applyFill="1" applyBorder="1" applyAlignment="1">
      <alignment horizontal="left" vertical="center" wrapText="1"/>
    </xf>
    <xf numFmtId="0" fontId="9" fillId="2" borderId="7" xfId="3" applyFont="1" applyFill="1" applyBorder="1" applyAlignment="1">
      <alignment horizontal="center" vertical="center" wrapText="1"/>
    </xf>
    <xf numFmtId="0" fontId="9" fillId="7" borderId="2" xfId="3" applyFont="1" applyFill="1" applyBorder="1" applyAlignment="1">
      <alignment horizontal="center" vertical="center" wrapText="1"/>
    </xf>
    <xf numFmtId="0" fontId="9" fillId="7" borderId="4" xfId="3" applyFont="1" applyFill="1" applyBorder="1" applyAlignment="1">
      <alignment horizontal="center" vertical="center" wrapText="1"/>
    </xf>
    <xf numFmtId="0" fontId="9" fillId="7" borderId="5" xfId="3" applyFont="1" applyFill="1" applyBorder="1" applyAlignment="1">
      <alignment horizontal="center" vertical="center" wrapText="1"/>
    </xf>
    <xf numFmtId="0" fontId="9" fillId="7" borderId="8" xfId="3" applyFont="1" applyFill="1" applyBorder="1" applyAlignment="1">
      <alignment horizontal="center" vertical="center" wrapText="1"/>
    </xf>
    <xf numFmtId="0" fontId="9" fillId="7" borderId="6" xfId="3" applyFont="1" applyFill="1" applyBorder="1" applyAlignment="1">
      <alignment horizontal="center" vertical="center" wrapText="1"/>
    </xf>
    <xf numFmtId="0" fontId="4" fillId="3" borderId="2" xfId="13" applyFont="1" applyFill="1" applyBorder="1" applyAlignment="1">
      <alignment horizontal="left" vertical="center" wrapText="1"/>
    </xf>
    <xf numFmtId="0" fontId="4" fillId="3" borderId="4" xfId="13" applyFont="1" applyFill="1" applyBorder="1" applyAlignment="1">
      <alignment horizontal="left" vertical="center" wrapText="1"/>
    </xf>
    <xf numFmtId="0" fontId="9" fillId="7" borderId="3" xfId="3" applyFont="1" applyFill="1" applyBorder="1" applyAlignment="1">
      <alignment horizontal="center"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0" borderId="2" xfId="4" applyFont="1" applyFill="1" applyBorder="1" applyAlignment="1">
      <alignment horizontal="left" vertical="center" wrapText="1"/>
    </xf>
    <xf numFmtId="0" fontId="4" fillId="0" borderId="4" xfId="4" applyFont="1" applyFill="1" applyBorder="1" applyAlignment="1">
      <alignment horizontal="left" vertical="center" wrapText="1"/>
    </xf>
    <xf numFmtId="0" fontId="4" fillId="9" borderId="2" xfId="7" applyFont="1" applyFill="1" applyBorder="1" applyAlignment="1">
      <alignment horizontal="left" vertical="center" wrapText="1"/>
    </xf>
    <xf numFmtId="0" fontId="4" fillId="9" borderId="4" xfId="7" applyFont="1" applyFill="1" applyBorder="1" applyAlignment="1">
      <alignment horizontal="left" vertical="center" wrapText="1"/>
    </xf>
    <xf numFmtId="0" fontId="4" fillId="2" borderId="2" xfId="2" applyFont="1" applyFill="1" applyBorder="1" applyAlignment="1">
      <alignment horizontal="left" vertical="center" wrapText="1"/>
    </xf>
    <xf numFmtId="0" fontId="4" fillId="2" borderId="3" xfId="2" applyFont="1" applyFill="1" applyBorder="1" applyAlignment="1">
      <alignment horizontal="left" vertical="center" wrapText="1"/>
    </xf>
    <xf numFmtId="0" fontId="4" fillId="2" borderId="4" xfId="2" applyFont="1" applyFill="1" applyBorder="1" applyAlignment="1">
      <alignment horizontal="left" vertical="center" wrapText="1"/>
    </xf>
    <xf numFmtId="0" fontId="4" fillId="8" borderId="15" xfId="7" applyFont="1" applyFill="1" applyBorder="1" applyAlignment="1">
      <alignment horizontal="left" vertical="center" wrapText="1"/>
    </xf>
    <xf numFmtId="0" fontId="4" fillId="8" borderId="16" xfId="7" applyFont="1" applyFill="1" applyBorder="1" applyAlignment="1">
      <alignment horizontal="left" vertical="center" wrapText="1"/>
    </xf>
    <xf numFmtId="0" fontId="4" fillId="8" borderId="1" xfId="7" applyFont="1" applyFill="1" applyBorder="1" applyAlignment="1">
      <alignment horizontal="left" vertical="center" wrapText="1"/>
    </xf>
    <xf numFmtId="0" fontId="4" fillId="3" borderId="2" xfId="7" applyFont="1" applyFill="1" applyBorder="1" applyAlignment="1">
      <alignment horizontal="center" vertical="center"/>
    </xf>
    <xf numFmtId="0" fontId="4" fillId="3" borderId="3" xfId="7" applyFont="1" applyFill="1" applyBorder="1" applyAlignment="1">
      <alignment horizontal="center" vertical="center"/>
    </xf>
    <xf numFmtId="0" fontId="4" fillId="3" borderId="4" xfId="7" applyFont="1" applyFill="1" applyBorder="1" applyAlignment="1">
      <alignment horizontal="center" vertical="center"/>
    </xf>
    <xf numFmtId="0" fontId="4" fillId="3" borderId="2" xfId="14" applyFont="1" applyFill="1" applyBorder="1" applyAlignment="1">
      <alignment horizontal="left" vertical="center" wrapText="1"/>
    </xf>
    <xf numFmtId="0" fontId="4" fillId="3" borderId="3" xfId="14" applyFont="1" applyFill="1" applyBorder="1" applyAlignment="1">
      <alignment horizontal="left" vertical="center" wrapText="1"/>
    </xf>
  </cellXfs>
  <cellStyles count="88">
    <cellStyle name="Comma0" xfId="16"/>
    <cellStyle name="Comma0 2" xfId="17"/>
    <cellStyle name="Comma0 2 2" xfId="60"/>
    <cellStyle name="Comma0 3" xfId="59"/>
    <cellStyle name="Currency0" xfId="18"/>
    <cellStyle name="Currency0 2" xfId="19"/>
    <cellStyle name="Currency0 2 2" xfId="62"/>
    <cellStyle name="Currency0 3" xfId="61"/>
    <cellStyle name="Date" xfId="20"/>
    <cellStyle name="Date 2" xfId="21"/>
    <cellStyle name="Date 2 2" xfId="64"/>
    <cellStyle name="Date 3" xfId="63"/>
    <cellStyle name="Fixed" xfId="22"/>
    <cellStyle name="Fixed 2" xfId="23"/>
    <cellStyle name="Fixed 2 2" xfId="66"/>
    <cellStyle name="Fixed 3" xfId="65"/>
    <cellStyle name="Header1" xfId="24"/>
    <cellStyle name="Header1 2" xfId="25"/>
    <cellStyle name="Header2" xfId="26"/>
    <cellStyle name="Header2 2" xfId="27"/>
    <cellStyle name="Hyperlink" xfId="6" builtinId="8" customBuiltin="1"/>
    <cellStyle name="Hyperlink 2" xfId="28"/>
    <cellStyle name="Hyperlink 2 2" xfId="29"/>
    <cellStyle name="Normal" xfId="0" builtinId="0"/>
    <cellStyle name="Normal 11" xfId="14"/>
    <cellStyle name="Normal 2" xfId="2"/>
    <cellStyle name="Normal 2 2" xfId="31"/>
    <cellStyle name="Normal 2 2 2" xfId="32"/>
    <cellStyle name="Normal 2 2 3" xfId="68"/>
    <cellStyle name="Normal 2 3" xfId="9"/>
    <cellStyle name="Normal 2 3 2" xfId="79"/>
    <cellStyle name="Normal 2 3 2 2" xfId="11"/>
    <cellStyle name="Normal 2 3 3" xfId="13"/>
    <cellStyle name="Normal 2 4" xfId="33"/>
    <cellStyle name="Normal 2 4 2" xfId="69"/>
    <cellStyle name="Normal 2 4 2 2" xfId="7"/>
    <cellStyle name="Normal 2 5" xfId="34"/>
    <cellStyle name="Normal 2 5 2" xfId="70"/>
    <cellStyle name="Normal 2 5 2 2" xfId="15"/>
    <cellStyle name="Normal 2 6" xfId="67"/>
    <cellStyle name="Normal 2 6 2" xfId="85"/>
    <cellStyle name="Normal 2 7" xfId="30"/>
    <cellStyle name="Normal 3" xfId="3"/>
    <cellStyle name="Normal 3 2" xfId="35"/>
    <cellStyle name="Normal 3 2 2" xfId="72"/>
    <cellStyle name="Normal 3 2 2 2" xfId="1"/>
    <cellStyle name="Normal 3 3" xfId="71"/>
    <cellStyle name="Normal 3 4" xfId="12"/>
    <cellStyle name="Normal 4" xfId="5"/>
    <cellStyle name="Normal 4 2" xfId="73"/>
    <cellStyle name="Normal 4 2 2" xfId="8"/>
    <cellStyle name="Normal 5" xfId="4"/>
    <cellStyle name="Normal 5 2" xfId="80"/>
    <cellStyle name="Normal 6" xfId="36"/>
    <cellStyle name="Normal 6 2" xfId="74"/>
    <cellStyle name="Normal 7" xfId="10"/>
    <cellStyle name="Normal 7 2" xfId="82"/>
    <cellStyle name="Normal 9" xfId="83"/>
    <cellStyle name="Percent 2" xfId="38"/>
    <cellStyle name="Percent 2 2" xfId="39"/>
    <cellStyle name="Percent 2 2 2" xfId="76"/>
    <cellStyle name="Percent 2 2 3" xfId="87"/>
    <cellStyle name="Percent 2 3" xfId="75"/>
    <cellStyle name="Percent 2 4" xfId="84"/>
    <cellStyle name="Percent 3" xfId="40"/>
    <cellStyle name="Percent 3 2" xfId="77"/>
    <cellStyle name="Percent 3 3" xfId="86"/>
    <cellStyle name="Percent 4" xfId="41"/>
    <cellStyle name="Percent 4 2" xfId="78"/>
    <cellStyle name="Percent 5" xfId="37"/>
    <cellStyle name="Percent 6" xfId="81"/>
    <cellStyle name="똿뗦먛귟 [0.00]_PRODUCT DETAIL Q1" xfId="42"/>
    <cellStyle name="똿뗦먛귟_PRODUCT DETAIL Q1" xfId="43"/>
    <cellStyle name="믅됞 [0.00]_PRODUCT DETAIL Q1" xfId="44"/>
    <cellStyle name="믅됞_PRODUCT DETAIL Q1" xfId="45"/>
    <cellStyle name="백분율_95" xfId="46"/>
    <cellStyle name="뷭?_BOOKSHIP" xfId="47"/>
    <cellStyle name="콤마 [0]_1202" xfId="48"/>
    <cellStyle name="콤마_1202" xfId="49"/>
    <cellStyle name="통화 [0]_1202" xfId="50"/>
    <cellStyle name="통화_1202" xfId="51"/>
    <cellStyle name="표준_(정보부문)월별인원계획" xfId="52"/>
    <cellStyle name="一般_Book1" xfId="53"/>
    <cellStyle name="千分位[0]_Book1" xfId="54"/>
    <cellStyle name="千分位_Book1" xfId="55"/>
    <cellStyle name="標準_結合試験(AllOvertheWorld)" xfId="56"/>
    <cellStyle name="貨幣 [0]_Book1" xfId="57"/>
    <cellStyle name="貨幣_Book1" xfId="58"/>
  </cellStyles>
  <dxfs count="2">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view="pageBreakPreview" zoomScale="130" zoomScaleNormal="100" zoomScaleSheetLayoutView="130" workbookViewId="0">
      <selection activeCell="H13" sqref="H13"/>
    </sheetView>
  </sheetViews>
  <sheetFormatPr defaultRowHeight="15"/>
  <cols>
    <col min="2" max="2" width="17.28515625" customWidth="1"/>
  </cols>
  <sheetData>
    <row r="1" spans="1:12" ht="25.5">
      <c r="A1" s="190" t="s">
        <v>448</v>
      </c>
      <c r="B1" s="190"/>
      <c r="C1" s="190"/>
      <c r="D1" s="190"/>
      <c r="E1" s="190"/>
      <c r="F1" s="190"/>
      <c r="G1" s="190"/>
      <c r="H1" s="190"/>
      <c r="I1" s="190"/>
      <c r="J1" s="190"/>
      <c r="K1" s="164"/>
      <c r="L1" s="171"/>
    </row>
    <row r="2" spans="1:12">
      <c r="A2" s="160"/>
      <c r="B2" s="160"/>
      <c r="C2" s="161"/>
      <c r="D2" s="161"/>
      <c r="E2" s="161"/>
      <c r="F2" s="161"/>
      <c r="G2" s="161"/>
      <c r="H2" s="161"/>
      <c r="I2" s="161"/>
      <c r="J2" s="161"/>
      <c r="K2" s="161"/>
      <c r="L2" s="172"/>
    </row>
    <row r="3" spans="1:12" ht="141.75">
      <c r="A3" s="173" t="s">
        <v>449</v>
      </c>
      <c r="B3" s="173" t="s">
        <v>450</v>
      </c>
      <c r="C3" s="173" t="s">
        <v>2</v>
      </c>
      <c r="D3" s="173" t="s">
        <v>3</v>
      </c>
      <c r="E3" s="173" t="s">
        <v>4</v>
      </c>
      <c r="F3" s="173" t="s">
        <v>5</v>
      </c>
      <c r="G3" s="173" t="s">
        <v>6</v>
      </c>
      <c r="H3" s="173" t="s">
        <v>451</v>
      </c>
      <c r="I3" s="173" t="s">
        <v>452</v>
      </c>
      <c r="J3" s="173" t="s">
        <v>453</v>
      </c>
      <c r="K3" s="174" t="s">
        <v>454</v>
      </c>
      <c r="L3" s="175" t="s">
        <v>455</v>
      </c>
    </row>
    <row r="4" spans="1:12" ht="15.75">
      <c r="A4" s="176">
        <v>1</v>
      </c>
      <c r="B4" s="177" t="str">
        <f>'Check Main Flow'!D2</f>
        <v>Test Main Flow</v>
      </c>
      <c r="C4" s="176">
        <f>'Check Main Flow'!D4</f>
        <v>0</v>
      </c>
      <c r="D4" s="176">
        <f>'Check Main Flow'!D5</f>
        <v>0</v>
      </c>
      <c r="E4" s="176">
        <f>'Check Main Flow'!D6</f>
        <v>0</v>
      </c>
      <c r="F4" s="176">
        <f>'Check Main Flow'!D7</f>
        <v>170</v>
      </c>
      <c r="G4" s="176">
        <f>'Check Main Flow'!D8</f>
        <v>170</v>
      </c>
      <c r="H4" s="178">
        <f t="shared" ref="H4" si="0" xml:space="preserve"> C4/G4</f>
        <v>0</v>
      </c>
      <c r="I4" s="178">
        <f t="shared" ref="I4" si="1">D4/G4</f>
        <v>0</v>
      </c>
      <c r="J4" s="178">
        <f t="shared" ref="J4" si="2">(C4+D4)/G4</f>
        <v>0</v>
      </c>
      <c r="K4" s="178"/>
      <c r="L4" s="179"/>
    </row>
    <row r="5" spans="1:12" ht="18.75">
      <c r="A5" s="180" t="s">
        <v>456</v>
      </c>
      <c r="B5" s="181"/>
      <c r="C5" s="182">
        <f>SUM(C4:C4)</f>
        <v>0</v>
      </c>
      <c r="D5" s="182">
        <f>SUM(D4:D4)</f>
        <v>0</v>
      </c>
      <c r="E5" s="182">
        <f>SUM(E4:E4)</f>
        <v>0</v>
      </c>
      <c r="F5" s="182">
        <f>SUM(F4:F4)</f>
        <v>170</v>
      </c>
      <c r="G5" s="182">
        <f>SUM(G4:G4)</f>
        <v>170</v>
      </c>
      <c r="H5" s="183">
        <f>C5/G5</f>
        <v>0</v>
      </c>
      <c r="I5" s="183">
        <f>D5/G5</f>
        <v>0</v>
      </c>
      <c r="J5" s="183">
        <f>(C5+D5)/G5</f>
        <v>0</v>
      </c>
      <c r="K5" s="183"/>
      <c r="L5" s="184"/>
    </row>
    <row r="6" spans="1:12">
      <c r="A6" s="160"/>
      <c r="B6" s="160"/>
      <c r="C6" s="161"/>
      <c r="D6" s="161"/>
      <c r="E6" s="161"/>
      <c r="F6" s="161"/>
      <c r="G6" s="161"/>
      <c r="H6" s="161"/>
      <c r="I6" s="161"/>
      <c r="J6" s="161"/>
      <c r="K6" s="161"/>
      <c r="L6" s="172"/>
    </row>
  </sheetData>
  <mergeCells count="1">
    <mergeCell ref="A1:J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39997558519241921"/>
  </sheetPr>
  <dimension ref="A1:K223"/>
  <sheetViews>
    <sheetView tabSelected="1" view="pageBreakPreview" topLeftCell="A200" zoomScale="85" zoomScaleNormal="100" zoomScaleSheetLayoutView="85" workbookViewId="0">
      <selection activeCell="D204" sqref="D204"/>
    </sheetView>
  </sheetViews>
  <sheetFormatPr defaultRowHeight="15" outlineLevelRow="2"/>
  <cols>
    <col min="2" max="2" width="47" customWidth="1"/>
    <col min="3" max="3" width="54" customWidth="1"/>
    <col min="4" max="4" width="66.85546875" customWidth="1"/>
    <col min="11" max="11" width="9.140625" customWidth="1"/>
    <col min="12" max="12" width="0.28515625" customWidth="1"/>
  </cols>
  <sheetData>
    <row r="1" spans="1:11" ht="15.75">
      <c r="A1" s="7"/>
      <c r="B1" s="7"/>
      <c r="C1" s="208" t="s">
        <v>20</v>
      </c>
      <c r="D1" s="208"/>
      <c r="E1" s="25"/>
      <c r="F1" s="25"/>
      <c r="G1" s="7"/>
      <c r="H1" s="7"/>
      <c r="I1" s="7"/>
      <c r="J1" s="7"/>
      <c r="K1" s="7"/>
    </row>
    <row r="2" spans="1:11" ht="15.75">
      <c r="A2" s="7"/>
      <c r="B2" s="7"/>
      <c r="C2" s="24" t="s">
        <v>0</v>
      </c>
      <c r="D2" s="12" t="s">
        <v>457</v>
      </c>
      <c r="E2" s="7"/>
      <c r="F2" s="7"/>
      <c r="G2" s="7"/>
      <c r="H2" s="7"/>
      <c r="I2" s="7"/>
      <c r="J2" s="7"/>
      <c r="K2" s="7"/>
    </row>
    <row r="3" spans="1:11" ht="15.75">
      <c r="A3" s="7"/>
      <c r="B3" s="7"/>
      <c r="C3" s="24" t="s">
        <v>1</v>
      </c>
      <c r="D3" s="12" t="s">
        <v>19</v>
      </c>
      <c r="E3" s="7"/>
      <c r="F3" s="7"/>
      <c r="G3" s="7"/>
      <c r="H3" s="7"/>
      <c r="I3" s="7"/>
      <c r="J3" s="7"/>
      <c r="K3" s="7"/>
    </row>
    <row r="4" spans="1:11" ht="15.75">
      <c r="A4" s="7"/>
      <c r="B4" s="7"/>
      <c r="C4" s="24" t="s">
        <v>2</v>
      </c>
      <c r="D4" s="23">
        <f>COUNTIF($H$12:$H$1049,"P")</f>
        <v>0</v>
      </c>
      <c r="E4" s="7"/>
      <c r="F4" s="7"/>
      <c r="G4" s="7"/>
      <c r="H4" s="7"/>
      <c r="I4" s="7"/>
      <c r="J4" s="7"/>
      <c r="K4" s="7"/>
    </row>
    <row r="5" spans="1:11" ht="15.75">
      <c r="A5" s="7"/>
      <c r="B5" s="7"/>
      <c r="C5" s="24" t="s">
        <v>3</v>
      </c>
      <c r="D5" s="23">
        <f>COUNTIF($H$12:$H$1049,"F")</f>
        <v>0</v>
      </c>
      <c r="E5" s="7"/>
      <c r="F5" s="7"/>
      <c r="G5" s="7"/>
      <c r="H5" s="7"/>
      <c r="I5" s="7"/>
      <c r="J5" s="7"/>
      <c r="K5" s="7"/>
    </row>
    <row r="6" spans="1:11" ht="15.75">
      <c r="A6" s="7"/>
      <c r="B6" s="7"/>
      <c r="C6" s="24" t="s">
        <v>4</v>
      </c>
      <c r="D6" s="23">
        <f>COUNTIF($H$12:$H$1049,"PE")</f>
        <v>0</v>
      </c>
      <c r="E6" s="7"/>
      <c r="F6" s="7"/>
      <c r="G6" s="7"/>
      <c r="H6" s="7"/>
      <c r="I6" s="7"/>
      <c r="J6" s="7"/>
      <c r="K6" s="7"/>
    </row>
    <row r="7" spans="1:11" ht="15.75">
      <c r="A7" s="7"/>
      <c r="B7" s="7"/>
      <c r="C7" s="24" t="s">
        <v>5</v>
      </c>
      <c r="D7" s="23">
        <f>D8-SUM(D4:D6)</f>
        <v>170</v>
      </c>
      <c r="E7" s="7"/>
      <c r="F7" s="7"/>
      <c r="G7" s="7"/>
      <c r="H7" s="7"/>
      <c r="I7" s="7"/>
      <c r="J7" s="7"/>
      <c r="K7" s="7"/>
    </row>
    <row r="8" spans="1:11" ht="15.75">
      <c r="A8" s="7"/>
      <c r="B8" s="7"/>
      <c r="C8" s="24" t="s">
        <v>6</v>
      </c>
      <c r="D8" s="23">
        <f>COUNTA($D$12:$D$988)</f>
        <v>170</v>
      </c>
      <c r="E8" s="7"/>
      <c r="F8" s="7"/>
      <c r="G8" s="7"/>
      <c r="H8" s="7"/>
      <c r="I8" s="7"/>
      <c r="J8" s="7"/>
      <c r="K8" s="7"/>
    </row>
    <row r="9" spans="1:11">
      <c r="A9" s="1"/>
      <c r="B9" s="1"/>
      <c r="C9" s="1"/>
      <c r="D9" s="1"/>
      <c r="E9" s="1"/>
      <c r="F9" s="1"/>
      <c r="G9" s="1"/>
      <c r="H9" s="1"/>
      <c r="I9" s="1"/>
      <c r="J9" s="1"/>
      <c r="K9" s="1"/>
    </row>
    <row r="10" spans="1:11" ht="15.75">
      <c r="A10" s="209" t="s">
        <v>1</v>
      </c>
      <c r="B10" s="209" t="s">
        <v>7</v>
      </c>
      <c r="C10" s="209" t="s">
        <v>8</v>
      </c>
      <c r="D10" s="209" t="s">
        <v>9</v>
      </c>
      <c r="E10" s="211" t="s">
        <v>10</v>
      </c>
      <c r="F10" s="212"/>
      <c r="G10" s="213"/>
      <c r="H10" s="209" t="s">
        <v>11</v>
      </c>
      <c r="I10" s="209" t="s">
        <v>12</v>
      </c>
      <c r="J10" s="209" t="s">
        <v>13</v>
      </c>
      <c r="K10" s="209" t="s">
        <v>14</v>
      </c>
    </row>
    <row r="11" spans="1:11" ht="15.75">
      <c r="A11" s="216"/>
      <c r="B11" s="210"/>
      <c r="C11" s="210"/>
      <c r="D11" s="210"/>
      <c r="E11" s="22" t="s">
        <v>15</v>
      </c>
      <c r="F11" s="22" t="s">
        <v>16</v>
      </c>
      <c r="G11" s="22" t="s">
        <v>17</v>
      </c>
      <c r="H11" s="210"/>
      <c r="I11" s="210"/>
      <c r="J11" s="210"/>
      <c r="K11" s="210"/>
    </row>
    <row r="12" spans="1:11" ht="15.75">
      <c r="A12" s="42" t="s">
        <v>66</v>
      </c>
      <c r="B12" s="21" t="s">
        <v>23</v>
      </c>
      <c r="C12" s="20"/>
      <c r="D12" s="19"/>
      <c r="E12" s="19"/>
      <c r="F12" s="19"/>
      <c r="G12" s="19"/>
      <c r="H12" s="19"/>
      <c r="I12" s="18"/>
      <c r="J12" s="17"/>
      <c r="K12" s="16"/>
    </row>
    <row r="13" spans="1:11" ht="54" customHeight="1">
      <c r="A13" s="11" t="str">
        <f>IF(AND(D13="",D13=""),"",$D$3&amp;"_"&amp;ROW()-11-COUNTBLANK($D$12:D13))</f>
        <v>Check_MF_1</v>
      </c>
      <c r="B13" s="6" t="s">
        <v>21</v>
      </c>
      <c r="C13" s="3" t="s">
        <v>22</v>
      </c>
      <c r="D13" s="3" t="s">
        <v>24</v>
      </c>
      <c r="E13" s="9"/>
      <c r="F13" s="9"/>
      <c r="G13" s="9"/>
      <c r="H13" s="10" t="s">
        <v>18</v>
      </c>
      <c r="I13" s="13"/>
      <c r="J13" s="8"/>
      <c r="K13" s="12"/>
    </row>
    <row r="14" spans="1:11" s="7" customFormat="1" ht="141.75">
      <c r="A14" s="11" t="str">
        <f>IF(AND(D14="",D14=""),"",$D$3&amp;"_"&amp;ROW()-11-COUNTBLANK($D$12:D14))</f>
        <v>Check_MF_2</v>
      </c>
      <c r="B14" s="5" t="s">
        <v>33</v>
      </c>
      <c r="C14" s="5" t="s">
        <v>25</v>
      </c>
      <c r="D14" s="5" t="s">
        <v>27</v>
      </c>
      <c r="E14" s="9"/>
      <c r="F14" s="9"/>
      <c r="G14" s="9"/>
      <c r="H14" s="10" t="s">
        <v>18</v>
      </c>
      <c r="I14" s="13"/>
      <c r="J14" s="8"/>
      <c r="K14" s="12"/>
    </row>
    <row r="15" spans="1:11" s="7" customFormat="1" ht="47.25">
      <c r="A15" s="11" t="str">
        <f>IF(AND(D15="",D15=""),"",$D$3&amp;"_"&amp;ROW()-11-COUNTBLANK($D$12:D15))</f>
        <v>Check_MF_3</v>
      </c>
      <c r="B15" s="5" t="s">
        <v>37</v>
      </c>
      <c r="C15" s="5" t="s">
        <v>38</v>
      </c>
      <c r="D15" s="26" t="s">
        <v>39</v>
      </c>
      <c r="E15" s="9"/>
      <c r="F15" s="9"/>
      <c r="G15" s="9"/>
      <c r="H15" s="10"/>
      <c r="I15" s="13"/>
      <c r="J15" s="8"/>
      <c r="K15" s="12"/>
    </row>
    <row r="16" spans="1:11" s="7" customFormat="1" ht="141.75">
      <c r="A16" s="11" t="str">
        <f>IF(AND(D16="",D16=""),"",$D$3&amp;"_"&amp;ROW()-11-COUNTBLANK($D$12:D16))</f>
        <v>Check_MF_4</v>
      </c>
      <c r="B16" s="14" t="s">
        <v>29</v>
      </c>
      <c r="C16" s="2" t="s">
        <v>31</v>
      </c>
      <c r="D16" s="3" t="s">
        <v>30</v>
      </c>
      <c r="E16" s="9"/>
      <c r="F16" s="9"/>
      <c r="G16" s="9"/>
      <c r="H16" s="10"/>
      <c r="I16" s="13"/>
      <c r="J16" s="8"/>
      <c r="K16" s="12"/>
    </row>
    <row r="17" spans="1:11" s="7" customFormat="1" ht="63">
      <c r="A17" s="11" t="str">
        <f>IF(AND(D17="",D17=""),"",$D$3&amp;"_"&amp;ROW()-11-COUNTBLANK($D$12:D17))</f>
        <v>Check_MF_5</v>
      </c>
      <c r="B17" s="15" t="s">
        <v>32</v>
      </c>
      <c r="C17" s="4" t="s">
        <v>26</v>
      </c>
      <c r="D17" s="4" t="s">
        <v>28</v>
      </c>
      <c r="E17" s="4"/>
      <c r="F17" s="9"/>
      <c r="G17" s="9"/>
      <c r="H17" s="10"/>
      <c r="I17" s="13"/>
      <c r="J17" s="8"/>
      <c r="K17" s="12"/>
    </row>
    <row r="18" spans="1:11" s="7" customFormat="1" ht="47.25">
      <c r="A18" s="11" t="str">
        <f>IF(AND(D18="",D18=""),"",$D$3&amp;"_"&amp;ROW()-11-COUNTBLANK($D$12:D18))</f>
        <v>Check_MF_6</v>
      </c>
      <c r="B18" s="220" t="s">
        <v>34</v>
      </c>
      <c r="C18" s="4" t="s">
        <v>35</v>
      </c>
      <c r="D18" s="4" t="s">
        <v>36</v>
      </c>
      <c r="E18" s="9"/>
      <c r="F18" s="9"/>
      <c r="G18" s="9"/>
      <c r="H18" s="10"/>
      <c r="I18" s="13"/>
      <c r="J18" s="8"/>
      <c r="K18" s="12"/>
    </row>
    <row r="19" spans="1:11" s="7" customFormat="1" ht="31.5">
      <c r="A19" s="11" t="str">
        <f>IF(AND(D19="",D19=""),"",$D$3&amp;"_"&amp;ROW()-11-COUNTBLANK($D$12:D19))</f>
        <v>Check_MF_7</v>
      </c>
      <c r="B19" s="221"/>
      <c r="C19" s="4" t="s">
        <v>40</v>
      </c>
      <c r="D19" s="4" t="s">
        <v>41</v>
      </c>
      <c r="E19" s="9"/>
      <c r="F19" s="9"/>
      <c r="G19" s="9"/>
      <c r="H19" s="10"/>
      <c r="I19" s="13"/>
      <c r="J19" s="8"/>
      <c r="K19" s="12"/>
    </row>
    <row r="20" spans="1:11" s="7" customFormat="1" ht="18" customHeight="1">
      <c r="A20" s="43" t="s">
        <v>67</v>
      </c>
      <c r="B20" s="21" t="s">
        <v>42</v>
      </c>
      <c r="C20" s="20"/>
      <c r="D20" s="19"/>
      <c r="E20" s="19"/>
      <c r="F20" s="19"/>
      <c r="G20" s="19"/>
      <c r="H20" s="19"/>
      <c r="I20" s="18"/>
      <c r="J20" s="17"/>
      <c r="K20" s="16"/>
    </row>
    <row r="21" spans="1:11" s="166" customFormat="1" ht="94.5">
      <c r="A21" s="167" t="str">
        <f>IF(AND(D21="",D21=""),"",$D$3&amp;"_"&amp;ROW()-11-COUNTBLANK($D$12:D21))</f>
        <v>Check_MF_8</v>
      </c>
      <c r="B21" s="14" t="s">
        <v>438</v>
      </c>
      <c r="C21" s="14" t="s">
        <v>439</v>
      </c>
      <c r="D21" s="14" t="s">
        <v>440</v>
      </c>
      <c r="E21" s="9"/>
      <c r="F21" s="9"/>
      <c r="G21" s="9"/>
      <c r="H21" s="10"/>
      <c r="I21" s="13"/>
      <c r="J21" s="8"/>
      <c r="K21" s="12"/>
    </row>
    <row r="22" spans="1:11" s="39" customFormat="1" ht="18" customHeight="1">
      <c r="A22" s="32"/>
      <c r="B22" s="33" t="s">
        <v>51</v>
      </c>
      <c r="C22" s="34"/>
      <c r="D22" s="35"/>
      <c r="E22" s="35"/>
      <c r="F22" s="35"/>
      <c r="G22" s="35"/>
      <c r="H22" s="35"/>
      <c r="I22" s="36"/>
      <c r="J22" s="37"/>
      <c r="K22" s="38"/>
    </row>
    <row r="23" spans="1:11" s="7" customFormat="1" ht="63">
      <c r="A23" s="11" t="str">
        <f>IF(AND(D23="",D23=""),"",$D$3&amp;"_"&amp;ROW()-11-COUNTBLANK($D$12:D23))</f>
        <v>Check_MF_9</v>
      </c>
      <c r="B23" s="220" t="s">
        <v>43</v>
      </c>
      <c r="C23" s="14" t="s">
        <v>44</v>
      </c>
      <c r="D23" s="27" t="s">
        <v>45</v>
      </c>
      <c r="E23" s="9"/>
      <c r="F23" s="9"/>
      <c r="G23" s="9"/>
      <c r="H23" s="10"/>
      <c r="I23" s="13"/>
      <c r="J23" s="8"/>
      <c r="K23" s="12"/>
    </row>
    <row r="24" spans="1:11" s="7" customFormat="1" ht="78.75">
      <c r="A24" s="11" t="str">
        <f>IF(AND(D24="",D24=""),"",$D$3&amp;"_"&amp;ROW()-11-COUNTBLANK($D$12:D24))</f>
        <v>Check_MF_10</v>
      </c>
      <c r="B24" s="221"/>
      <c r="C24" s="14" t="s">
        <v>46</v>
      </c>
      <c r="D24" s="27" t="s">
        <v>47</v>
      </c>
      <c r="E24" s="9"/>
      <c r="F24" s="9"/>
      <c r="G24" s="9"/>
      <c r="H24" s="10"/>
      <c r="I24" s="13"/>
      <c r="J24" s="8"/>
      <c r="K24" s="12"/>
    </row>
    <row r="25" spans="1:11" s="7" customFormat="1" ht="86.25" customHeight="1">
      <c r="A25" s="11" t="str">
        <f>IF(AND(D25="",D25=""),"",$D$3&amp;"_"&amp;ROW()-11-COUNTBLANK($D$12:D25))</f>
        <v>Check_MF_11</v>
      </c>
      <c r="B25" s="220" t="s">
        <v>49</v>
      </c>
      <c r="C25" s="14" t="s">
        <v>48</v>
      </c>
      <c r="D25" s="27" t="s">
        <v>47</v>
      </c>
      <c r="E25" s="9"/>
      <c r="F25" s="9"/>
      <c r="G25" s="9"/>
      <c r="H25" s="10" t="s">
        <v>18</v>
      </c>
      <c r="I25" s="13"/>
      <c r="J25" s="8"/>
      <c r="K25" s="12"/>
    </row>
    <row r="26" spans="1:11" s="7" customFormat="1" ht="96.75" customHeight="1">
      <c r="A26" s="11" t="str">
        <f>IF(AND(D26="",D26=""),"",$D$3&amp;"_"&amp;ROW()-11-COUNTBLANK($D$12:D26))</f>
        <v>Check_MF_12</v>
      </c>
      <c r="B26" s="221"/>
      <c r="C26" s="14" t="s">
        <v>50</v>
      </c>
      <c r="D26" s="27" t="s">
        <v>47</v>
      </c>
      <c r="E26" s="9"/>
      <c r="F26" s="9"/>
      <c r="G26" s="9"/>
      <c r="H26" s="10" t="s">
        <v>18</v>
      </c>
      <c r="I26" s="13"/>
      <c r="J26" s="8"/>
      <c r="K26" s="12"/>
    </row>
    <row r="27" spans="1:11" s="39" customFormat="1" ht="18" customHeight="1">
      <c r="A27" s="32"/>
      <c r="B27" s="33" t="s">
        <v>52</v>
      </c>
      <c r="C27" s="34"/>
      <c r="D27" s="35"/>
      <c r="E27" s="35"/>
      <c r="F27" s="35"/>
      <c r="G27" s="35"/>
      <c r="H27" s="35"/>
      <c r="I27" s="36"/>
      <c r="J27" s="37"/>
      <c r="K27" s="38"/>
    </row>
    <row r="28" spans="1:11" s="7" customFormat="1" ht="63">
      <c r="A28" s="11" t="str">
        <f>IF(AND(D28="",D28=""),"",$D$3&amp;"_"&amp;ROW()-11-COUNTBLANK($D$12:D28))</f>
        <v>Check_MF_13</v>
      </c>
      <c r="B28" s="40" t="s">
        <v>53</v>
      </c>
      <c r="C28" s="3" t="s">
        <v>54</v>
      </c>
      <c r="D28" s="3" t="s">
        <v>56</v>
      </c>
      <c r="E28" s="9"/>
      <c r="F28" s="9"/>
      <c r="G28" s="9"/>
      <c r="H28" s="10"/>
      <c r="I28" s="13"/>
      <c r="J28" s="8"/>
      <c r="K28" s="12"/>
    </row>
    <row r="29" spans="1:11" s="7" customFormat="1" ht="78.75">
      <c r="A29" s="11" t="str">
        <f>IF(AND(D29="",D29=""),"",$D$3&amp;"_"&amp;ROW()-11-COUNTBLANK($D$12:D29))</f>
        <v>Check_MF_14</v>
      </c>
      <c r="B29" s="41" t="s">
        <v>55</v>
      </c>
      <c r="C29" s="2" t="s">
        <v>58</v>
      </c>
      <c r="D29" s="27" t="s">
        <v>57</v>
      </c>
      <c r="E29" s="9"/>
      <c r="F29" s="9"/>
      <c r="G29" s="9"/>
      <c r="H29" s="10" t="s">
        <v>18</v>
      </c>
      <c r="I29" s="13"/>
      <c r="J29" s="8"/>
      <c r="K29" s="12"/>
    </row>
    <row r="30" spans="1:11" s="39" customFormat="1" ht="18" customHeight="1">
      <c r="A30" s="32"/>
      <c r="B30" s="33" t="s">
        <v>59</v>
      </c>
      <c r="C30" s="34"/>
      <c r="D30" s="35"/>
      <c r="E30" s="35"/>
      <c r="F30" s="35"/>
      <c r="G30" s="35"/>
      <c r="H30" s="35"/>
      <c r="I30" s="36"/>
      <c r="J30" s="37"/>
      <c r="K30" s="38"/>
    </row>
    <row r="31" spans="1:11" s="7" customFormat="1" ht="110.25">
      <c r="A31" s="11" t="str">
        <f>IF(AND(D31="",D31=""),"",$D$3&amp;"_"&amp;ROW()-11-COUNTBLANK($D$12:D31))</f>
        <v>Check_MF_15</v>
      </c>
      <c r="B31" s="222" t="s">
        <v>61</v>
      </c>
      <c r="C31" s="28" t="s">
        <v>62</v>
      </c>
      <c r="D31" s="28" t="s">
        <v>60</v>
      </c>
      <c r="E31" s="9"/>
      <c r="F31" s="9"/>
      <c r="G31" s="9"/>
      <c r="H31" s="10"/>
      <c r="I31" s="13"/>
      <c r="J31" s="8"/>
      <c r="K31" s="12"/>
    </row>
    <row r="32" spans="1:11" s="7" customFormat="1" ht="94.5">
      <c r="A32" s="11" t="str">
        <f>IF(AND(D32="",D32=""),"",$D$3&amp;"_"&amp;ROW()-11-COUNTBLANK($D$12:D32))</f>
        <v>Check_MF_16</v>
      </c>
      <c r="B32" s="223"/>
      <c r="C32" s="28" t="s">
        <v>63</v>
      </c>
      <c r="D32" s="28" t="s">
        <v>64</v>
      </c>
      <c r="E32" s="9"/>
      <c r="F32" s="9"/>
      <c r="G32" s="9"/>
      <c r="H32" s="10"/>
      <c r="I32" s="13"/>
      <c r="J32" s="8"/>
      <c r="K32" s="12"/>
    </row>
    <row r="33" spans="1:11" s="7" customFormat="1" ht="18" customHeight="1">
      <c r="A33" s="43" t="s">
        <v>68</v>
      </c>
      <c r="B33" s="21" t="s">
        <v>65</v>
      </c>
      <c r="C33" s="20"/>
      <c r="D33" s="19"/>
      <c r="E33" s="19"/>
      <c r="F33" s="19"/>
      <c r="G33" s="19"/>
      <c r="H33" s="19"/>
      <c r="I33" s="18"/>
      <c r="J33" s="17"/>
      <c r="K33" s="16"/>
    </row>
    <row r="34" spans="1:11" s="39" customFormat="1" ht="18" customHeight="1">
      <c r="A34" s="32" t="str">
        <f>IF(AND(D34="",D34=""),"",$D$3&amp;"_"&amp;ROW()-11-COUNTBLANK($D$12:D34))</f>
        <v/>
      </c>
      <c r="B34" s="33" t="s">
        <v>91</v>
      </c>
      <c r="C34" s="34"/>
      <c r="D34" s="35"/>
      <c r="E34" s="35"/>
      <c r="F34" s="35"/>
      <c r="G34" s="35"/>
      <c r="H34" s="35"/>
      <c r="I34" s="36"/>
      <c r="J34" s="37"/>
      <c r="K34" s="38"/>
    </row>
    <row r="35" spans="1:11" s="7" customFormat="1" ht="94.5">
      <c r="A35" s="11" t="str">
        <f>IF(AND(D35="",D35=""),"",$D$3&amp;"_"&amp;ROW()-11-COUNTBLANK($D$12:D35))</f>
        <v>Check_MF_17</v>
      </c>
      <c r="B35" s="44" t="s">
        <v>69</v>
      </c>
      <c r="C35" s="3" t="s">
        <v>490</v>
      </c>
      <c r="D35" s="187" t="s">
        <v>460</v>
      </c>
      <c r="E35" s="9"/>
      <c r="F35" s="9"/>
      <c r="G35" s="9"/>
      <c r="H35" s="10"/>
      <c r="I35" s="13"/>
      <c r="J35" s="8"/>
      <c r="K35" s="12"/>
    </row>
    <row r="36" spans="1:11" s="7" customFormat="1" ht="78.75">
      <c r="A36" s="11" t="str">
        <f>IF(AND(D36="",D36=""),"",$D$3&amp;"_"&amp;ROW()-11-COUNTBLANK($D$12:D36))</f>
        <v>Check_MF_18</v>
      </c>
      <c r="B36" s="123" t="s">
        <v>70</v>
      </c>
      <c r="C36" s="3" t="s">
        <v>489</v>
      </c>
      <c r="D36" s="187" t="s">
        <v>461</v>
      </c>
      <c r="E36" s="9"/>
      <c r="F36" s="9"/>
      <c r="G36" s="9"/>
      <c r="H36" s="10"/>
      <c r="I36" s="13"/>
      <c r="J36" s="8"/>
      <c r="K36" s="12"/>
    </row>
    <row r="37" spans="1:11" s="7" customFormat="1" ht="126">
      <c r="A37" s="11" t="str">
        <f>IF(AND(D37="",D37=""),"",$D$3&amp;"_"&amp;ROW()-11-COUNTBLANK($D$12:D37))</f>
        <v>Check_MF_19</v>
      </c>
      <c r="B37" s="15" t="s">
        <v>71</v>
      </c>
      <c r="C37" s="3" t="s">
        <v>72</v>
      </c>
      <c r="D37" s="187" t="s">
        <v>73</v>
      </c>
      <c r="E37" s="9"/>
      <c r="F37" s="9"/>
      <c r="G37" s="9"/>
      <c r="H37" s="10" t="s">
        <v>18</v>
      </c>
      <c r="I37" s="13"/>
      <c r="J37" s="8"/>
      <c r="K37" s="12"/>
    </row>
    <row r="38" spans="1:11" s="7" customFormat="1" ht="173.25">
      <c r="A38" s="11" t="str">
        <f>IF(AND(D38="",D38=""),"",$D$3&amp;"_"&amp;ROW()-11-COUNTBLANK($D$12:D38))</f>
        <v>Check_MF_20</v>
      </c>
      <c r="B38" s="220" t="s">
        <v>75</v>
      </c>
      <c r="C38" s="3" t="s">
        <v>74</v>
      </c>
      <c r="D38" s="187" t="s">
        <v>462</v>
      </c>
      <c r="E38" s="9"/>
      <c r="F38" s="9"/>
      <c r="G38" s="9"/>
      <c r="H38" s="10" t="s">
        <v>18</v>
      </c>
      <c r="I38" s="13"/>
      <c r="J38" s="8"/>
      <c r="K38" s="12"/>
    </row>
    <row r="39" spans="1:11" s="7" customFormat="1" ht="110.25">
      <c r="A39" s="11" t="str">
        <f>IF(AND(D39="",D39=""),"",$D$3&amp;"_"&amp;ROW()-11-COUNTBLANK($D$12:D39))</f>
        <v>Check_MF_21</v>
      </c>
      <c r="B39" s="221"/>
      <c r="C39" s="3" t="s">
        <v>76</v>
      </c>
      <c r="D39" s="187" t="s">
        <v>463</v>
      </c>
      <c r="E39" s="9"/>
      <c r="F39" s="9"/>
      <c r="G39" s="9"/>
      <c r="H39" s="10" t="s">
        <v>18</v>
      </c>
      <c r="I39" s="13"/>
      <c r="J39" s="8"/>
      <c r="K39" s="12"/>
    </row>
    <row r="40" spans="1:11" s="7" customFormat="1" ht="47.25">
      <c r="A40" s="11" t="str">
        <f>IF(AND(D40="",D40=""),"",$D$3&amp;"_"&amp;ROW()-11-COUNTBLANK($D$12:D40))</f>
        <v>Check_MF_22</v>
      </c>
      <c r="B40" s="229" t="s">
        <v>77</v>
      </c>
      <c r="C40" s="45" t="s">
        <v>78</v>
      </c>
      <c r="D40" s="27" t="s">
        <v>79</v>
      </c>
      <c r="E40" s="9"/>
      <c r="F40" s="9"/>
      <c r="G40" s="9"/>
      <c r="H40" s="10" t="s">
        <v>18</v>
      </c>
      <c r="I40" s="13"/>
      <c r="J40" s="8"/>
      <c r="K40" s="12"/>
    </row>
    <row r="41" spans="1:11" s="7" customFormat="1" ht="75.75" customHeight="1">
      <c r="A41" s="11" t="str">
        <f>IF(AND(D41="",D41=""),"",$D$3&amp;"_"&amp;ROW()-11-COUNTBLANK($D$12:D41))</f>
        <v>Check_MF_23</v>
      </c>
      <c r="B41" s="229"/>
      <c r="C41" s="45" t="s">
        <v>80</v>
      </c>
      <c r="D41" s="27" t="s">
        <v>497</v>
      </c>
      <c r="E41" s="9"/>
      <c r="F41" s="9"/>
      <c r="G41" s="9"/>
      <c r="H41" s="10" t="s">
        <v>18</v>
      </c>
      <c r="I41" s="13"/>
      <c r="J41" s="8"/>
      <c r="K41" s="12"/>
    </row>
    <row r="42" spans="1:11" s="7" customFormat="1" ht="121.5" customHeight="1">
      <c r="A42" s="11" t="str">
        <f>IF(AND(D42="",D42=""),"",$D$3&amp;"_"&amp;ROW()-11-COUNTBLANK($D$12:D42))</f>
        <v>Check_MF_24</v>
      </c>
      <c r="B42" s="230" t="s">
        <v>82</v>
      </c>
      <c r="C42" s="47" t="s">
        <v>498</v>
      </c>
      <c r="D42" s="185" t="s">
        <v>492</v>
      </c>
      <c r="E42" s="9"/>
      <c r="F42" s="9"/>
      <c r="G42" s="9"/>
      <c r="H42" s="10" t="s">
        <v>18</v>
      </c>
      <c r="I42" s="13"/>
      <c r="J42" s="8"/>
      <c r="K42" s="12"/>
    </row>
    <row r="43" spans="1:11" s="7" customFormat="1" ht="135" customHeight="1">
      <c r="A43" s="11" t="str">
        <f>IF(AND(D43="",D43=""),"",$D$3&amp;"_"&amp;ROW()-11-COUNTBLANK($D$12:D43))</f>
        <v>Check_MF_25</v>
      </c>
      <c r="B43" s="231"/>
      <c r="C43" s="47" t="s">
        <v>81</v>
      </c>
      <c r="D43" s="185" t="s">
        <v>491</v>
      </c>
      <c r="E43" s="9"/>
      <c r="F43" s="9"/>
      <c r="G43" s="9"/>
      <c r="H43" s="10" t="s">
        <v>18</v>
      </c>
      <c r="I43" s="13"/>
      <c r="J43" s="8"/>
      <c r="K43" s="12"/>
    </row>
    <row r="44" spans="1:11" s="7" customFormat="1" ht="123.75" customHeight="1">
      <c r="A44" s="11" t="str">
        <f>IF(AND(D44="",D44=""),"",$D$3&amp;"_"&amp;ROW()-11-COUNTBLANK($D$12:D44))</f>
        <v>Check_MF_26</v>
      </c>
      <c r="B44" s="231"/>
      <c r="C44" s="47" t="s">
        <v>499</v>
      </c>
      <c r="D44" s="185" t="s">
        <v>493</v>
      </c>
      <c r="E44" s="9"/>
      <c r="F44" s="9"/>
      <c r="G44" s="9"/>
      <c r="H44" s="10" t="s">
        <v>18</v>
      </c>
      <c r="I44" s="13"/>
      <c r="J44" s="8"/>
      <c r="K44" s="12"/>
    </row>
    <row r="45" spans="1:11" s="55" customFormat="1" ht="114.75" customHeight="1" outlineLevel="2">
      <c r="A45" s="49" t="str">
        <f>IF(AND(D45="",D45=""),"",$D$3&amp;"_"&amp;ROW()-11-COUNTBLANK($D$12:D45))</f>
        <v>Check_MF_27</v>
      </c>
      <c r="B45" s="232"/>
      <c r="C45" s="27" t="s">
        <v>501</v>
      </c>
      <c r="D45" s="186" t="s">
        <v>500</v>
      </c>
      <c r="E45" s="51"/>
      <c r="F45" s="51"/>
      <c r="G45" s="51"/>
      <c r="H45" s="52"/>
      <c r="I45" s="53"/>
      <c r="J45" s="54"/>
      <c r="K45" s="54"/>
    </row>
    <row r="46" spans="1:11" s="7" customFormat="1" ht="94.5">
      <c r="A46" s="11" t="str">
        <f>IF(AND(D46="",D46=""),"",$D$3&amp;"_"&amp;ROW()-11-COUNTBLANK($D$12:D46))</f>
        <v>Check_MF_28</v>
      </c>
      <c r="B46" s="48" t="s">
        <v>83</v>
      </c>
      <c r="C46" s="27" t="s">
        <v>84</v>
      </c>
      <c r="D46" s="27" t="s">
        <v>85</v>
      </c>
      <c r="E46" s="9"/>
      <c r="F46" s="9"/>
      <c r="G46" s="9"/>
      <c r="H46" s="10" t="s">
        <v>18</v>
      </c>
      <c r="I46" s="13"/>
      <c r="J46" s="8"/>
      <c r="K46" s="12"/>
    </row>
    <row r="47" spans="1:11" s="7" customFormat="1" ht="94.5">
      <c r="A47" s="11" t="str">
        <f>IF(AND(D47="",D47=""),"",$D$3&amp;"_"&amp;ROW()-11-COUNTBLANK($D$12:D47))</f>
        <v>Check_MF_29</v>
      </c>
      <c r="B47" s="29" t="s">
        <v>86</v>
      </c>
      <c r="C47" s="27" t="s">
        <v>87</v>
      </c>
      <c r="D47" s="27" t="s">
        <v>88</v>
      </c>
      <c r="E47" s="9"/>
      <c r="F47" s="9"/>
      <c r="G47" s="9"/>
      <c r="H47" s="10" t="s">
        <v>18</v>
      </c>
      <c r="I47" s="13"/>
      <c r="J47" s="8"/>
      <c r="K47" s="12"/>
    </row>
    <row r="48" spans="1:11" s="7" customFormat="1" ht="220.5">
      <c r="A48" s="11" t="str">
        <f>IF(AND(D48="",D48=""),"",$D$3&amp;"_"&amp;ROW()-11-COUNTBLANK($D$12:D48))</f>
        <v>Check_MF_30</v>
      </c>
      <c r="B48" s="56" t="s">
        <v>89</v>
      </c>
      <c r="C48" s="57" t="s">
        <v>502</v>
      </c>
      <c r="D48" s="58" t="s">
        <v>90</v>
      </c>
      <c r="E48" s="9"/>
      <c r="F48" s="9"/>
      <c r="G48" s="9"/>
      <c r="H48" s="10" t="s">
        <v>18</v>
      </c>
      <c r="I48" s="13"/>
      <c r="J48" s="8"/>
      <c r="K48" s="12"/>
    </row>
    <row r="49" spans="1:11" s="39" customFormat="1" ht="18" customHeight="1">
      <c r="A49" s="32" t="str">
        <f>IF(AND(D49="",D49=""),"",$D$3&amp;"_"&amp;ROW()-11-COUNTBLANK($D$12:D49))</f>
        <v/>
      </c>
      <c r="B49" s="33" t="s">
        <v>92</v>
      </c>
      <c r="C49" s="34"/>
      <c r="D49" s="35"/>
      <c r="E49" s="35"/>
      <c r="F49" s="35"/>
      <c r="G49" s="35"/>
      <c r="H49" s="35" t="s">
        <v>18</v>
      </c>
      <c r="I49" s="36"/>
      <c r="J49" s="37"/>
      <c r="K49" s="38"/>
    </row>
    <row r="50" spans="1:11" s="7" customFormat="1" ht="78.75">
      <c r="A50" s="11" t="str">
        <f>IF(AND(D50="",D50=""),"",$D$3&amp;"_"&amp;ROW()-11-COUNTBLANK($D$12:D50))</f>
        <v>Check_MF_31</v>
      </c>
      <c r="B50" s="56" t="s">
        <v>93</v>
      </c>
      <c r="C50" s="59" t="s">
        <v>94</v>
      </c>
      <c r="D50" s="58" t="s">
        <v>95</v>
      </c>
      <c r="E50" s="9"/>
      <c r="F50" s="9"/>
      <c r="G50" s="9"/>
      <c r="H50" s="10" t="s">
        <v>18</v>
      </c>
      <c r="I50" s="13"/>
      <c r="J50" s="8"/>
      <c r="K50" s="12"/>
    </row>
    <row r="51" spans="1:11" s="7" customFormat="1" ht="63">
      <c r="A51" s="11" t="str">
        <f>IF(AND(D51="",D51=""),"",$D$3&amp;"_"&amp;ROW()-11-COUNTBLANK($D$12:D51))</f>
        <v>Check_MF_32</v>
      </c>
      <c r="B51" s="3" t="s">
        <v>96</v>
      </c>
      <c r="C51" s="3" t="s">
        <v>97</v>
      </c>
      <c r="D51" s="3" t="s">
        <v>98</v>
      </c>
      <c r="E51" s="9"/>
      <c r="F51" s="9"/>
      <c r="G51" s="9"/>
      <c r="H51" s="10"/>
      <c r="I51" s="13"/>
      <c r="J51" s="8"/>
      <c r="K51" s="12"/>
    </row>
    <row r="52" spans="1:11" s="7" customFormat="1" ht="45.75" customHeight="1">
      <c r="A52" s="11" t="str">
        <f>IF(AND(D52="",D52=""),"",$D$3&amp;"_"&amp;ROW()-11-COUNTBLANK($D$12:D52))</f>
        <v>Check_MF_33</v>
      </c>
      <c r="B52" s="46" t="s">
        <v>99</v>
      </c>
      <c r="C52" s="61" t="s">
        <v>100</v>
      </c>
      <c r="D52" s="58" t="s">
        <v>101</v>
      </c>
      <c r="E52" s="9"/>
      <c r="F52" s="9"/>
      <c r="G52" s="9"/>
      <c r="H52" s="10"/>
      <c r="I52" s="13"/>
      <c r="J52" s="8"/>
      <c r="K52" s="12"/>
    </row>
    <row r="53" spans="1:11" s="7" customFormat="1" ht="78.75">
      <c r="A53" s="11" t="str">
        <f>IF(AND(D53="",D53=""),"",$D$3&amp;"_"&amp;ROW()-11-COUNTBLANK($D$12:D53))</f>
        <v>Check_MF_34</v>
      </c>
      <c r="B53" s="227" t="s">
        <v>102</v>
      </c>
      <c r="C53" s="60" t="s">
        <v>103</v>
      </c>
      <c r="D53" s="63" t="s">
        <v>494</v>
      </c>
      <c r="E53" s="9"/>
      <c r="F53" s="9"/>
      <c r="G53" s="9"/>
      <c r="H53" s="10" t="s">
        <v>18</v>
      </c>
      <c r="I53" s="13"/>
      <c r="J53" s="8"/>
      <c r="K53" s="12"/>
    </row>
    <row r="54" spans="1:11" s="7" customFormat="1" ht="126">
      <c r="A54" s="11" t="str">
        <f>IF(AND(D54="",D54=""),"",$D$3&amp;"_"&amp;ROW()-11-COUNTBLANK($D$12:D54))</f>
        <v>Check_MF_35</v>
      </c>
      <c r="B54" s="228"/>
      <c r="C54" s="60" t="s">
        <v>496</v>
      </c>
      <c r="D54" s="63" t="s">
        <v>495</v>
      </c>
      <c r="E54" s="9"/>
      <c r="F54" s="9"/>
      <c r="G54" s="9"/>
      <c r="H54" s="10"/>
      <c r="I54" s="13"/>
      <c r="J54" s="8"/>
      <c r="K54" s="12"/>
    </row>
    <row r="55" spans="1:11" s="7" customFormat="1" ht="126">
      <c r="A55" s="11" t="str">
        <f>IF(AND(D55="",D55=""),"",$D$3&amp;"_"&amp;ROW()-11-COUNTBLANK($D$12:D55))</f>
        <v>Check_MF_36</v>
      </c>
      <c r="B55" s="228"/>
      <c r="C55" s="61" t="s">
        <v>104</v>
      </c>
      <c r="D55" s="58" t="s">
        <v>105</v>
      </c>
      <c r="E55" s="9"/>
      <c r="F55" s="9"/>
      <c r="G55" s="9"/>
      <c r="H55" s="10"/>
      <c r="I55" s="13"/>
      <c r="J55" s="8"/>
      <c r="K55" s="12"/>
    </row>
    <row r="56" spans="1:11" s="7" customFormat="1" ht="126">
      <c r="A56" s="11" t="str">
        <f>IF(AND(D56="",D56=""),"",$D$3&amp;"_"&amp;ROW()-11-COUNTBLANK($D$12:D56))</f>
        <v>Check_MF_37</v>
      </c>
      <c r="B56" s="228"/>
      <c r="C56" s="61" t="s">
        <v>106</v>
      </c>
      <c r="D56" s="58" t="s">
        <v>107</v>
      </c>
      <c r="E56" s="9"/>
      <c r="F56" s="9"/>
      <c r="G56" s="9"/>
      <c r="H56" s="10"/>
      <c r="I56" s="13"/>
      <c r="J56" s="8"/>
      <c r="K56" s="12"/>
    </row>
    <row r="57" spans="1:11" s="7" customFormat="1" ht="63">
      <c r="A57" s="11" t="str">
        <f>IF(AND(D57="",D57=""),"",$D$3&amp;"_"&amp;ROW()-11-COUNTBLANK($D$12:D57))</f>
        <v>Check_MF_38</v>
      </c>
      <c r="B57" s="27" t="s">
        <v>108</v>
      </c>
      <c r="C57" s="27" t="s">
        <v>109</v>
      </c>
      <c r="D57" s="27" t="s">
        <v>110</v>
      </c>
      <c r="E57" s="9"/>
      <c r="F57" s="9"/>
      <c r="G57" s="9"/>
      <c r="H57" s="10"/>
      <c r="I57" s="13"/>
      <c r="J57" s="8"/>
      <c r="K57" s="12"/>
    </row>
    <row r="58" spans="1:11" s="7" customFormat="1" ht="18" customHeight="1">
      <c r="A58" s="43" t="s">
        <v>68</v>
      </c>
      <c r="B58" s="21" t="s">
        <v>111</v>
      </c>
      <c r="C58" s="20"/>
      <c r="D58" s="19"/>
      <c r="E58" s="19"/>
      <c r="F58" s="19"/>
      <c r="G58" s="19"/>
      <c r="H58" s="19"/>
      <c r="I58" s="18"/>
      <c r="J58" s="17"/>
      <c r="K58" s="16"/>
    </row>
    <row r="59" spans="1:11" s="39" customFormat="1" ht="18" customHeight="1">
      <c r="A59" s="32" t="str">
        <f>IF(AND(D59="",D59=""),"",$D$3&amp;"_"&amp;ROW()-11-COUNTBLANK($D$12:D59))</f>
        <v/>
      </c>
      <c r="B59" s="33" t="s">
        <v>112</v>
      </c>
      <c r="C59" s="34"/>
      <c r="D59" s="35"/>
      <c r="E59" s="35"/>
      <c r="F59" s="35"/>
      <c r="G59" s="35"/>
      <c r="H59" s="35"/>
      <c r="I59" s="36"/>
      <c r="J59" s="37"/>
      <c r="K59" s="38"/>
    </row>
    <row r="60" spans="1:11" s="7" customFormat="1" ht="157.5">
      <c r="A60" s="11" t="str">
        <f>IF(AND(D60="",D60=""),"",$D$3&amp;"_"&amp;ROW()-11-COUNTBLANK($D$12:D60))</f>
        <v>Check_MF_39</v>
      </c>
      <c r="B60" s="76" t="s">
        <v>139</v>
      </c>
      <c r="C60" s="69" t="s">
        <v>135</v>
      </c>
      <c r="D60" s="69" t="s">
        <v>136</v>
      </c>
      <c r="E60" s="9"/>
      <c r="F60" s="9"/>
      <c r="G60" s="9"/>
      <c r="H60" s="10"/>
      <c r="I60" s="13"/>
      <c r="J60" s="8"/>
      <c r="K60" s="12"/>
    </row>
    <row r="61" spans="1:11" s="144" customFormat="1" ht="141.75">
      <c r="A61" s="151" t="str">
        <f>IF(AND(D61="",D61=""),"",$D$3&amp;"_"&amp;ROW()-11-COUNTBLANK($D$12:D61))</f>
        <v>Check_MF_40</v>
      </c>
      <c r="B61" s="150" t="s">
        <v>406</v>
      </c>
      <c r="C61" s="152" t="s">
        <v>407</v>
      </c>
      <c r="D61" s="152" t="s">
        <v>408</v>
      </c>
      <c r="E61" s="9"/>
      <c r="F61" s="9"/>
      <c r="G61" s="9"/>
      <c r="H61" s="10"/>
      <c r="I61" s="13"/>
      <c r="J61" s="8"/>
      <c r="K61" s="12"/>
    </row>
    <row r="62" spans="1:11" s="7" customFormat="1" ht="94.5">
      <c r="A62" s="11" t="str">
        <f>IF(AND(D62="",D62=""),"",$D$3&amp;"_"&amp;ROW()-11-COUNTBLANK($D$12:D62))</f>
        <v>Check_MF_41</v>
      </c>
      <c r="B62" s="76" t="s">
        <v>140</v>
      </c>
      <c r="C62" s="71" t="s">
        <v>141</v>
      </c>
      <c r="D62" s="71" t="s">
        <v>138</v>
      </c>
      <c r="E62" s="9"/>
      <c r="F62" s="9"/>
      <c r="G62" s="9"/>
      <c r="H62" s="10"/>
      <c r="I62" s="13"/>
      <c r="J62" s="8"/>
      <c r="K62" s="12"/>
    </row>
    <row r="63" spans="1:11" s="7" customFormat="1" ht="110.25">
      <c r="A63" s="11" t="str">
        <f>IF(AND(D63="",D63=""),"",$D$3&amp;"_"&amp;ROW()-11-COUNTBLANK($D$12:D63))</f>
        <v>Check_MF_42</v>
      </c>
      <c r="B63" s="224" t="s">
        <v>152</v>
      </c>
      <c r="C63" s="71" t="s">
        <v>142</v>
      </c>
      <c r="D63" s="71" t="s">
        <v>143</v>
      </c>
      <c r="E63" s="9"/>
      <c r="F63" s="9"/>
      <c r="G63" s="9"/>
      <c r="H63" s="10"/>
      <c r="I63" s="13"/>
      <c r="J63" s="8"/>
      <c r="K63" s="12"/>
    </row>
    <row r="64" spans="1:11" s="7" customFormat="1" ht="141.75">
      <c r="A64" s="11" t="str">
        <f>IF(AND(D64="",D64=""),"",$D$3&amp;"_"&amp;ROW()-11-COUNTBLANK($D$12:D64))</f>
        <v>Check_MF_43</v>
      </c>
      <c r="B64" s="225"/>
      <c r="C64" s="71" t="s">
        <v>144</v>
      </c>
      <c r="D64" s="71" t="s">
        <v>145</v>
      </c>
      <c r="E64" s="9"/>
      <c r="F64" s="9"/>
      <c r="G64" s="9"/>
      <c r="H64" s="10"/>
      <c r="I64" s="13"/>
      <c r="J64" s="8"/>
      <c r="K64" s="12"/>
    </row>
    <row r="65" spans="1:11" s="7" customFormat="1" ht="126">
      <c r="A65" s="11" t="str">
        <f>IF(AND(D65="",D65=""),"",$D$3&amp;"_"&amp;ROW()-11-COUNTBLANK($D$12:D65))</f>
        <v>Check_MF_44</v>
      </c>
      <c r="B65" s="226"/>
      <c r="C65" s="71" t="s">
        <v>146</v>
      </c>
      <c r="D65" s="71" t="s">
        <v>147</v>
      </c>
      <c r="E65" s="9"/>
      <c r="F65" s="9"/>
      <c r="G65" s="9"/>
      <c r="H65" s="10" t="s">
        <v>18</v>
      </c>
      <c r="I65" s="13"/>
      <c r="J65" s="8"/>
      <c r="K65" s="12"/>
    </row>
    <row r="66" spans="1:11" s="7" customFormat="1" ht="110.25">
      <c r="A66" s="11" t="str">
        <f>IF(AND(D66="",D66=""),"",$D$3&amp;"_"&amp;ROW()-11-COUNTBLANK($D$12:D66))</f>
        <v>Check_MF_45</v>
      </c>
      <c r="B66" s="69" t="s">
        <v>151</v>
      </c>
      <c r="C66" s="69" t="s">
        <v>133</v>
      </c>
      <c r="D66" s="69" t="s">
        <v>134</v>
      </c>
      <c r="E66" s="9"/>
      <c r="F66" s="9"/>
      <c r="G66" s="9"/>
      <c r="H66" s="10" t="s">
        <v>18</v>
      </c>
      <c r="I66" s="13"/>
      <c r="J66" s="8"/>
      <c r="K66" s="12"/>
    </row>
    <row r="67" spans="1:11" s="7" customFormat="1" ht="173.25">
      <c r="A67" s="11" t="str">
        <f>IF(AND(D67="",D67=""),"",$D$3&amp;"_"&amp;ROW()-11-COUNTBLANK($D$12:D67))</f>
        <v>Check_MF_46</v>
      </c>
      <c r="B67" s="72" t="s">
        <v>153</v>
      </c>
      <c r="C67" s="70" t="s">
        <v>154</v>
      </c>
      <c r="D67" s="70" t="s">
        <v>137</v>
      </c>
      <c r="E67" s="9"/>
      <c r="F67" s="9"/>
      <c r="G67" s="9"/>
      <c r="H67" s="10"/>
      <c r="I67" s="13"/>
      <c r="J67" s="8"/>
      <c r="K67" s="12"/>
    </row>
    <row r="68" spans="1:11" s="166" customFormat="1" ht="141.75">
      <c r="A68" s="167"/>
      <c r="B68" s="72" t="s">
        <v>436</v>
      </c>
      <c r="C68" s="70" t="s">
        <v>435</v>
      </c>
      <c r="D68" s="70" t="s">
        <v>437</v>
      </c>
      <c r="E68" s="9"/>
      <c r="F68" s="9"/>
      <c r="G68" s="9"/>
      <c r="H68" s="10"/>
      <c r="I68" s="13"/>
      <c r="J68" s="8"/>
      <c r="K68" s="12"/>
    </row>
    <row r="69" spans="1:11" s="7" customFormat="1" ht="63">
      <c r="A69" s="11" t="str">
        <f>IF(AND(D69="",D69=""),"",$D$3&amp;"_"&amp;ROW()-11-COUNTBLANK($D$12:D69))</f>
        <v>Check_MF_48</v>
      </c>
      <c r="B69" s="73" t="s">
        <v>150</v>
      </c>
      <c r="C69" s="74" t="s">
        <v>148</v>
      </c>
      <c r="D69" s="75" t="s">
        <v>149</v>
      </c>
      <c r="E69" s="9"/>
      <c r="F69" s="9"/>
      <c r="G69" s="9"/>
      <c r="H69" s="10"/>
      <c r="I69" s="13"/>
      <c r="J69" s="8"/>
      <c r="K69" s="12"/>
    </row>
    <row r="70" spans="1:11" s="159" customFormat="1" ht="63">
      <c r="A70" s="165" t="str">
        <f>IF(AND(D70="",D70=""),"",$D$3&amp;"_"&amp;ROW()-11-COUNTBLANK($D$12:D70))</f>
        <v>Check_MF_49</v>
      </c>
      <c r="B70" s="188" t="s">
        <v>432</v>
      </c>
      <c r="C70" s="74" t="s">
        <v>433</v>
      </c>
      <c r="D70" s="74" t="s">
        <v>434</v>
      </c>
      <c r="E70" s="9"/>
      <c r="F70" s="9"/>
      <c r="G70" s="9"/>
      <c r="H70" s="10"/>
      <c r="I70" s="13"/>
      <c r="J70" s="8"/>
      <c r="K70" s="12"/>
    </row>
    <row r="71" spans="1:11" s="168" customFormat="1" ht="31.5">
      <c r="A71" s="169" t="str">
        <f>IF(AND(D71="",D71=""),"",$D$3&amp;"_"&amp;ROW()-11-COUNTBLANK($D$12:D71))</f>
        <v>Check_MF_50</v>
      </c>
      <c r="B71" s="188" t="s">
        <v>442</v>
      </c>
      <c r="C71" s="74" t="s">
        <v>443</v>
      </c>
      <c r="D71" s="74" t="s">
        <v>441</v>
      </c>
      <c r="E71" s="9"/>
      <c r="F71" s="9"/>
      <c r="G71" s="9"/>
      <c r="H71" s="10"/>
      <c r="I71" s="13"/>
      <c r="J71" s="8"/>
      <c r="K71" s="12"/>
    </row>
    <row r="72" spans="1:11" s="168" customFormat="1" ht="31.5">
      <c r="A72" s="169" t="str">
        <f>IF(AND(D72="",D72=""),"",$D$3&amp;"_"&amp;ROW()-11-COUNTBLANK($D$12:D72))</f>
        <v>Check_MF_51</v>
      </c>
      <c r="B72" s="188" t="s">
        <v>464</v>
      </c>
      <c r="C72" s="74" t="s">
        <v>465</v>
      </c>
      <c r="D72" s="74" t="s">
        <v>466</v>
      </c>
      <c r="E72" s="9"/>
      <c r="F72" s="9"/>
      <c r="G72" s="9"/>
      <c r="H72" s="10"/>
      <c r="I72" s="13"/>
      <c r="J72" s="8"/>
      <c r="K72" s="12"/>
    </row>
    <row r="73" spans="1:11" s="156" customFormat="1" ht="18" customHeight="1">
      <c r="A73" s="33" t="str">
        <f>IF(AND(D73="",D73=""),"",$D$3&amp;"_"&amp;ROW()-11-COUNTBLANK($D$12:D73))</f>
        <v/>
      </c>
      <c r="B73" s="33" t="s">
        <v>478</v>
      </c>
      <c r="C73" s="34"/>
      <c r="D73" s="35"/>
      <c r="E73" s="35"/>
      <c r="F73" s="35"/>
      <c r="G73" s="35"/>
      <c r="H73" s="35"/>
      <c r="I73" s="36"/>
      <c r="J73" s="37"/>
      <c r="K73" s="38"/>
    </row>
    <row r="74" spans="1:11" s="168" customFormat="1" ht="173.25">
      <c r="A74" s="169" t="str">
        <f>IF(AND(D74="",D74=""),"",$D$3&amp;"_"&amp;ROW()-11-COUNTBLANK($D$12:D74))</f>
        <v>Check_MF_52</v>
      </c>
      <c r="B74" s="214" t="s">
        <v>479</v>
      </c>
      <c r="C74" s="69" t="s">
        <v>483</v>
      </c>
      <c r="D74" s="74" t="s">
        <v>482</v>
      </c>
      <c r="E74" s="9"/>
      <c r="F74" s="9"/>
      <c r="G74" s="9"/>
      <c r="H74" s="10"/>
      <c r="I74" s="13"/>
      <c r="J74" s="8"/>
      <c r="K74" s="12"/>
    </row>
    <row r="75" spans="1:11" s="168" customFormat="1" ht="189">
      <c r="A75" s="169" t="str">
        <f>IF(AND(D75="",D75=""),"",$D$3&amp;"_"&amp;ROW()-11-COUNTBLANK($D$12:D75))</f>
        <v>Check_MF_53</v>
      </c>
      <c r="B75" s="215"/>
      <c r="C75" s="69" t="s">
        <v>480</v>
      </c>
      <c r="D75" s="74" t="s">
        <v>481</v>
      </c>
      <c r="E75" s="9"/>
      <c r="F75" s="9"/>
      <c r="G75" s="9"/>
      <c r="H75" s="10"/>
      <c r="I75" s="13"/>
      <c r="J75" s="8"/>
      <c r="K75" s="12"/>
    </row>
    <row r="76" spans="1:11" s="39" customFormat="1" ht="18" customHeight="1">
      <c r="A76" s="32" t="str">
        <f>IF(AND(D76="",D76=""),"",$D$3&amp;"_"&amp;ROW()-11-COUNTBLANK($D$12:D76))</f>
        <v/>
      </c>
      <c r="B76" s="33" t="s">
        <v>113</v>
      </c>
      <c r="C76" s="33"/>
      <c r="D76" s="33"/>
      <c r="E76" s="35"/>
      <c r="F76" s="35"/>
      <c r="G76" s="35"/>
      <c r="H76" s="35"/>
      <c r="I76" s="36"/>
      <c r="J76" s="37"/>
      <c r="K76" s="38"/>
    </row>
    <row r="77" spans="1:11" s="7" customFormat="1" ht="110.25">
      <c r="A77" s="11" t="str">
        <f>IF(AND(D77="",D77=""),"",$D$3&amp;"_"&amp;ROW()-11-COUNTBLANK($D$12:D77))</f>
        <v>Check_MF_54</v>
      </c>
      <c r="B77" s="195" t="s">
        <v>118</v>
      </c>
      <c r="C77" s="28" t="s">
        <v>116</v>
      </c>
      <c r="D77" s="28" t="s">
        <v>114</v>
      </c>
      <c r="E77" s="9"/>
      <c r="F77" s="9"/>
      <c r="G77" s="9"/>
      <c r="H77" s="10" t="s">
        <v>18</v>
      </c>
      <c r="I77" s="13"/>
      <c r="J77" s="8"/>
      <c r="K77" s="12"/>
    </row>
    <row r="78" spans="1:11" s="7" customFormat="1" ht="126">
      <c r="A78" s="11" t="str">
        <f>IF(AND(D78="",D78=""),"",$D$3&amp;"_"&amp;ROW()-11-COUNTBLANK($D$12:D78))</f>
        <v>Check_MF_55</v>
      </c>
      <c r="B78" s="195"/>
      <c r="C78" s="28" t="s">
        <v>117</v>
      </c>
      <c r="D78" s="28" t="s">
        <v>115</v>
      </c>
      <c r="E78" s="9"/>
      <c r="F78" s="9"/>
      <c r="G78" s="9"/>
      <c r="H78" s="10"/>
      <c r="I78" s="13"/>
      <c r="J78" s="8"/>
      <c r="K78" s="12"/>
    </row>
    <row r="79" spans="1:11" s="7" customFormat="1" ht="95.25" customHeight="1">
      <c r="A79" s="11" t="str">
        <f>IF(AND(D79="",D79=""),"",$D$3&amp;"_"&amp;ROW()-11-COUNTBLANK($D$12:D79))</f>
        <v>Check_MF_56</v>
      </c>
      <c r="B79" s="196" t="s">
        <v>119</v>
      </c>
      <c r="C79" s="64" t="s">
        <v>122</v>
      </c>
      <c r="D79" s="64" t="s">
        <v>120</v>
      </c>
      <c r="E79" s="9"/>
      <c r="F79" s="9"/>
      <c r="G79" s="9"/>
      <c r="H79" s="10"/>
      <c r="I79" s="13"/>
      <c r="J79" s="8"/>
      <c r="K79" s="12"/>
    </row>
    <row r="80" spans="1:11" s="7" customFormat="1" ht="76.5" customHeight="1">
      <c r="A80" s="11" t="str">
        <f>IF(AND(D80="",D80=""),"",$D$3&amp;"_"&amp;ROW()-11-COUNTBLANK($D$12:D80))</f>
        <v>Check_MF_57</v>
      </c>
      <c r="B80" s="197"/>
      <c r="C80" s="64" t="s">
        <v>123</v>
      </c>
      <c r="D80" s="27" t="s">
        <v>121</v>
      </c>
      <c r="E80" s="9"/>
      <c r="F80" s="9"/>
      <c r="G80" s="9"/>
      <c r="H80" s="10"/>
      <c r="I80" s="13"/>
      <c r="J80" s="8"/>
      <c r="K80" s="12"/>
    </row>
    <row r="81" spans="1:11" s="7" customFormat="1" ht="94.5">
      <c r="A81" s="11" t="str">
        <f>IF(AND(D81="",D81=""),"",$D$3&amp;"_"&amp;ROW()-11-COUNTBLANK($D$12:D81))</f>
        <v>Check_MF_58</v>
      </c>
      <c r="B81" s="50" t="s">
        <v>124</v>
      </c>
      <c r="C81" s="65" t="s">
        <v>125</v>
      </c>
      <c r="D81" s="27" t="s">
        <v>126</v>
      </c>
      <c r="E81" s="9"/>
      <c r="F81" s="9"/>
      <c r="G81" s="9"/>
      <c r="H81" s="10"/>
      <c r="I81" s="13"/>
      <c r="J81" s="8"/>
      <c r="K81" s="12"/>
    </row>
    <row r="82" spans="1:11" s="7" customFormat="1" ht="78.75">
      <c r="A82" s="11" t="str">
        <f>IF(AND(D82="",D82=""),"",$D$3&amp;"_"&amp;ROW()-11-COUNTBLANK($D$12:D82))</f>
        <v>Check_MF_59</v>
      </c>
      <c r="B82" s="66" t="s">
        <v>128</v>
      </c>
      <c r="C82" s="67" t="s">
        <v>129</v>
      </c>
      <c r="D82" s="68" t="s">
        <v>130</v>
      </c>
      <c r="E82" s="9"/>
      <c r="F82" s="9"/>
      <c r="G82" s="9"/>
      <c r="H82" s="10"/>
      <c r="I82" s="13"/>
      <c r="J82" s="8"/>
      <c r="K82" s="12"/>
    </row>
    <row r="83" spans="1:11" s="7" customFormat="1" ht="94.5">
      <c r="A83" s="11" t="str">
        <f>IF(AND(D83="",D83=""),"",$D$3&amp;"_"&amp;ROW()-11-COUNTBLANK($D$12:D83))</f>
        <v>Check_MF_60</v>
      </c>
      <c r="B83" s="67" t="s">
        <v>132</v>
      </c>
      <c r="C83" s="67" t="s">
        <v>127</v>
      </c>
      <c r="D83" s="67" t="s">
        <v>131</v>
      </c>
      <c r="E83" s="9"/>
      <c r="F83" s="9"/>
      <c r="G83" s="9"/>
      <c r="H83" s="10"/>
      <c r="I83" s="13"/>
      <c r="J83" s="8"/>
      <c r="K83" s="12"/>
    </row>
    <row r="84" spans="1:11" s="7" customFormat="1" ht="18" customHeight="1">
      <c r="A84" s="43" t="s">
        <v>208</v>
      </c>
      <c r="B84" s="21" t="s">
        <v>51</v>
      </c>
      <c r="C84" s="20"/>
      <c r="D84" s="19"/>
      <c r="E84" s="19"/>
      <c r="F84" s="19"/>
      <c r="G84" s="19"/>
      <c r="H84" s="19"/>
      <c r="I84" s="18"/>
      <c r="J84" s="17"/>
      <c r="K84" s="16"/>
    </row>
    <row r="85" spans="1:11" s="39" customFormat="1" ht="18" customHeight="1">
      <c r="A85" s="32" t="str">
        <f>IF(AND(D85="",D85=""),"",$D$3&amp;"_"&amp;ROW()-11-COUNTBLANK($D$12:D85))</f>
        <v/>
      </c>
      <c r="B85" s="33" t="s">
        <v>155</v>
      </c>
      <c r="C85" s="34"/>
      <c r="D85" s="35"/>
      <c r="E85" s="35"/>
      <c r="F85" s="35"/>
      <c r="G85" s="35"/>
      <c r="H85" s="35"/>
      <c r="I85" s="36"/>
      <c r="J85" s="37"/>
      <c r="K85" s="38"/>
    </row>
    <row r="86" spans="1:11" s="7" customFormat="1" ht="63">
      <c r="A86" s="11" t="str">
        <f>IF(AND(D86="",D86=""),"",$D$3&amp;"_"&amp;ROW()-11-COUNTBLANK($D$12:D86))</f>
        <v>Check_MF_61</v>
      </c>
      <c r="B86" s="78" t="s">
        <v>173</v>
      </c>
      <c r="C86" s="82" t="s">
        <v>174</v>
      </c>
      <c r="D86" s="69" t="s">
        <v>175</v>
      </c>
      <c r="E86" s="69"/>
      <c r="F86" s="9"/>
      <c r="G86" s="9"/>
      <c r="H86" s="10"/>
      <c r="I86" s="13"/>
      <c r="J86" s="8"/>
      <c r="K86" s="12"/>
    </row>
    <row r="87" spans="1:11" s="7" customFormat="1" ht="63">
      <c r="A87" s="11" t="str">
        <f>IF(AND(D87="",D87=""),"",$D$3&amp;"_"&amp;ROW()-11-COUNTBLANK($D$12:D87))</f>
        <v>Check_MF_62</v>
      </c>
      <c r="B87" s="77" t="s">
        <v>165</v>
      </c>
      <c r="C87" s="69" t="s">
        <v>156</v>
      </c>
      <c r="D87" s="79" t="s">
        <v>157</v>
      </c>
      <c r="E87" s="79"/>
      <c r="F87" s="9"/>
      <c r="G87" s="9"/>
      <c r="H87" s="10"/>
      <c r="I87" s="13"/>
      <c r="J87" s="8"/>
      <c r="K87" s="12"/>
    </row>
    <row r="88" spans="1:11" s="7" customFormat="1" ht="78.75">
      <c r="A88" s="11" t="str">
        <f>IF(AND(D88="",D88=""),"",$D$3&amp;"_"&amp;ROW()-11-COUNTBLANK($D$12:D88))</f>
        <v>Check_MF_63</v>
      </c>
      <c r="B88" s="27" t="s">
        <v>166</v>
      </c>
      <c r="C88" s="80" t="s">
        <v>163</v>
      </c>
      <c r="D88" s="64" t="s">
        <v>164</v>
      </c>
      <c r="E88" s="9"/>
      <c r="F88" s="9"/>
      <c r="G88" s="9"/>
      <c r="H88" s="10"/>
      <c r="I88" s="13"/>
      <c r="J88" s="8"/>
      <c r="K88" s="12"/>
    </row>
    <row r="89" spans="1:11" s="7" customFormat="1" ht="189">
      <c r="A89" s="11" t="str">
        <f>IF(AND(D89="",D89=""),"",$D$3&amp;"_"&amp;ROW()-11-COUNTBLANK($D$12:D89))</f>
        <v>Check_MF_64</v>
      </c>
      <c r="B89" s="78" t="s">
        <v>167</v>
      </c>
      <c r="C89" s="78" t="s">
        <v>193</v>
      </c>
      <c r="D89" s="69" t="s">
        <v>191</v>
      </c>
      <c r="E89" s="69"/>
      <c r="F89" s="9"/>
      <c r="G89" s="9"/>
      <c r="H89" s="10"/>
      <c r="I89" s="13"/>
      <c r="J89" s="8"/>
      <c r="K89" s="12"/>
    </row>
    <row r="90" spans="1:11" s="7" customFormat="1" ht="94.5">
      <c r="A90" s="11" t="str">
        <f>IF(AND(D90="",D90=""),"",$D$3&amp;"_"&amp;ROW()-11-COUNTBLANK($D$12:D90))</f>
        <v>Check_MF_65</v>
      </c>
      <c r="B90" s="193" t="s">
        <v>162</v>
      </c>
      <c r="C90" s="64" t="s">
        <v>158</v>
      </c>
      <c r="D90" s="64" t="s">
        <v>159</v>
      </c>
      <c r="E90" s="9"/>
      <c r="F90" s="9"/>
      <c r="G90" s="9"/>
      <c r="H90" s="10"/>
      <c r="I90" s="13"/>
      <c r="J90" s="8"/>
      <c r="K90" s="12"/>
    </row>
    <row r="91" spans="1:11" s="7" customFormat="1" ht="94.5">
      <c r="A91" s="11" t="str">
        <f>IF(AND(D91="",D91=""),"",$D$3&amp;"_"&amp;ROW()-11-COUNTBLANK($D$12:D91))</f>
        <v>Check_MF_66</v>
      </c>
      <c r="B91" s="194"/>
      <c r="C91" s="64" t="s">
        <v>160</v>
      </c>
      <c r="D91" s="64" t="s">
        <v>161</v>
      </c>
      <c r="E91" s="9"/>
      <c r="F91" s="9"/>
      <c r="G91" s="9"/>
      <c r="H91" s="10"/>
      <c r="I91" s="13"/>
      <c r="J91" s="8"/>
      <c r="K91" s="12"/>
    </row>
    <row r="92" spans="1:11" s="7" customFormat="1" ht="78.75">
      <c r="A92" s="11" t="str">
        <f>IF(AND(D92="",D92=""),"",$D$3&amp;"_"&amp;ROW()-11-COUNTBLANK($D$12:D92))</f>
        <v>Check_MF_67</v>
      </c>
      <c r="B92" s="191" t="s">
        <v>172</v>
      </c>
      <c r="C92" s="81" t="s">
        <v>170</v>
      </c>
      <c r="D92" s="81" t="s">
        <v>168</v>
      </c>
      <c r="E92" s="9"/>
      <c r="F92" s="9"/>
      <c r="G92" s="9"/>
      <c r="H92" s="10"/>
      <c r="I92" s="13"/>
      <c r="J92" s="8"/>
      <c r="K92" s="12"/>
    </row>
    <row r="93" spans="1:11" s="7" customFormat="1" ht="47.25">
      <c r="A93" s="11" t="str">
        <f>IF(AND(D93="",D93=""),"",$D$3&amp;"_"&amp;ROW()-11-COUNTBLANK($D$12:D93))</f>
        <v>Check_MF_68</v>
      </c>
      <c r="B93" s="192"/>
      <c r="C93" s="64" t="s">
        <v>171</v>
      </c>
      <c r="D93" s="64" t="s">
        <v>169</v>
      </c>
      <c r="E93" s="9"/>
      <c r="F93" s="9"/>
      <c r="G93" s="9"/>
      <c r="H93" s="10"/>
      <c r="I93" s="13"/>
      <c r="J93" s="8"/>
      <c r="K93" s="12"/>
    </row>
    <row r="94" spans="1:11" s="7" customFormat="1" ht="94.5">
      <c r="A94" s="11" t="str">
        <f>IF(AND(D94="",D94=""),"",$D$3&amp;"_"&amp;ROW()-11-COUNTBLANK($D$12:D94))</f>
        <v>Check_MF_69</v>
      </c>
      <c r="B94" s="27" t="s">
        <v>176</v>
      </c>
      <c r="C94" s="64" t="s">
        <v>177</v>
      </c>
      <c r="D94" s="64" t="s">
        <v>178</v>
      </c>
      <c r="E94" s="9"/>
      <c r="F94" s="9"/>
      <c r="G94" s="9"/>
      <c r="H94" s="10"/>
      <c r="I94" s="13"/>
      <c r="J94" s="8"/>
      <c r="K94" s="12"/>
    </row>
    <row r="95" spans="1:11" s="7" customFormat="1" ht="63">
      <c r="A95" s="11" t="str">
        <f>IF(AND(D95="",D95=""),"",$D$3&amp;"_"&amp;ROW()-11-COUNTBLANK($D$12:D95))</f>
        <v>Check_MF_70</v>
      </c>
      <c r="B95" s="83" t="s">
        <v>179</v>
      </c>
      <c r="C95" s="64" t="s">
        <v>180</v>
      </c>
      <c r="D95" s="64" t="s">
        <v>181</v>
      </c>
      <c r="E95" s="9"/>
      <c r="F95" s="9"/>
      <c r="G95" s="9"/>
      <c r="H95" s="10"/>
      <c r="I95" s="13"/>
      <c r="J95" s="8"/>
      <c r="K95" s="12"/>
    </row>
    <row r="96" spans="1:11" s="7" customFormat="1" ht="63">
      <c r="A96" s="11" t="str">
        <f>IF(AND(D96="",D96=""),"",$D$3&amp;"_"&amp;ROW()-11-COUNTBLANK($D$12:D96))</f>
        <v>Check_MF_71</v>
      </c>
      <c r="B96" s="64" t="s">
        <v>183</v>
      </c>
      <c r="C96" s="64" t="s">
        <v>184</v>
      </c>
      <c r="D96" s="64" t="s">
        <v>484</v>
      </c>
      <c r="E96" s="9"/>
      <c r="F96" s="9"/>
      <c r="G96" s="9"/>
      <c r="H96" s="10"/>
      <c r="I96" s="13"/>
      <c r="J96" s="8"/>
      <c r="K96" s="12"/>
    </row>
    <row r="97" spans="1:11" s="39" customFormat="1" ht="18" customHeight="1">
      <c r="A97" s="32" t="str">
        <f>IF(AND(D97="",D97=""),"",$D$3&amp;"_"&amp;ROW()-11-COUNTBLANK($D$12:D97))</f>
        <v/>
      </c>
      <c r="B97" s="33" t="s">
        <v>185</v>
      </c>
      <c r="C97" s="34"/>
      <c r="D97" s="35"/>
      <c r="E97" s="35"/>
      <c r="F97" s="35"/>
      <c r="G97" s="35"/>
      <c r="H97" s="35"/>
      <c r="I97" s="36"/>
      <c r="J97" s="37"/>
      <c r="K97" s="38"/>
    </row>
    <row r="98" spans="1:11" s="7" customFormat="1" ht="63">
      <c r="A98" s="11" t="str">
        <f>IF(AND(D98="",D98=""),"",$D$3&amp;"_"&amp;ROW()-11-COUNTBLANK($D$12:D98))</f>
        <v>Check_MF_72</v>
      </c>
      <c r="B98" s="78" t="s">
        <v>173</v>
      </c>
      <c r="C98" s="82" t="s">
        <v>186</v>
      </c>
      <c r="D98" s="69" t="s">
        <v>175</v>
      </c>
      <c r="E98" s="9"/>
      <c r="F98" s="9"/>
      <c r="G98" s="9"/>
      <c r="H98" s="10"/>
      <c r="I98" s="13"/>
      <c r="J98" s="8"/>
      <c r="K98" s="12"/>
    </row>
    <row r="99" spans="1:11" s="7" customFormat="1" ht="63">
      <c r="A99" s="11" t="str">
        <f>IF(AND(D99="",D99=""),"",$D$3&amp;"_"&amp;ROW()-11-COUNTBLANK($D$12:D99))</f>
        <v>Check_MF_73</v>
      </c>
      <c r="B99" s="77" t="s">
        <v>165</v>
      </c>
      <c r="C99" s="69" t="s">
        <v>187</v>
      </c>
      <c r="D99" s="79" t="s">
        <v>157</v>
      </c>
      <c r="E99" s="9"/>
      <c r="F99" s="9"/>
      <c r="G99" s="9"/>
      <c r="H99" s="10"/>
      <c r="I99" s="13"/>
      <c r="J99" s="8"/>
      <c r="K99" s="12"/>
    </row>
    <row r="100" spans="1:11" s="7" customFormat="1" ht="78.75">
      <c r="A100" s="11" t="str">
        <f>IF(AND(D100="",D100=""),"",$D$3&amp;"_"&amp;ROW()-11-COUNTBLANK($D$12:D100))</f>
        <v>Check_MF_74</v>
      </c>
      <c r="B100" s="27" t="s">
        <v>459</v>
      </c>
      <c r="C100" s="80" t="s">
        <v>188</v>
      </c>
      <c r="D100" s="64" t="s">
        <v>164</v>
      </c>
      <c r="E100" s="9"/>
      <c r="F100" s="9"/>
      <c r="G100" s="9"/>
      <c r="H100" s="10"/>
      <c r="I100" s="13"/>
      <c r="J100" s="8"/>
      <c r="K100" s="12"/>
    </row>
    <row r="101" spans="1:11" s="7" customFormat="1" ht="189">
      <c r="A101" s="11" t="str">
        <f>IF(AND(D101="",D101=""),"",$D$3&amp;"_"&amp;ROW()-11-COUNTBLANK($D$12:D101))</f>
        <v>Check_MF_75</v>
      </c>
      <c r="B101" s="78" t="s">
        <v>167</v>
      </c>
      <c r="C101" s="78" t="s">
        <v>192</v>
      </c>
      <c r="D101" s="69" t="s">
        <v>191</v>
      </c>
      <c r="E101" s="9"/>
      <c r="F101" s="9"/>
      <c r="G101" s="9"/>
      <c r="H101" s="10"/>
      <c r="I101" s="13"/>
      <c r="J101" s="8"/>
      <c r="K101" s="12"/>
    </row>
    <row r="102" spans="1:11" s="7" customFormat="1" ht="94.5">
      <c r="A102" s="11" t="str">
        <f>IF(AND(D102="",D102=""),"",$D$3&amp;"_"&amp;ROW()-11-COUNTBLANK($D$12:D102))</f>
        <v>Check_MF_76</v>
      </c>
      <c r="B102" s="193" t="s">
        <v>162</v>
      </c>
      <c r="C102" s="64" t="s">
        <v>158</v>
      </c>
      <c r="D102" s="64" t="s">
        <v>159</v>
      </c>
      <c r="E102" s="9"/>
      <c r="F102" s="9"/>
      <c r="G102" s="9"/>
      <c r="H102" s="10"/>
      <c r="I102" s="13"/>
      <c r="J102" s="8"/>
      <c r="K102" s="12"/>
    </row>
    <row r="103" spans="1:11" s="7" customFormat="1" ht="94.5">
      <c r="A103" s="11" t="str">
        <f>IF(AND(D103="",D103=""),"",$D$3&amp;"_"&amp;ROW()-11-COUNTBLANK($D$12:D103))</f>
        <v>Check_MF_77</v>
      </c>
      <c r="B103" s="194"/>
      <c r="C103" s="64" t="s">
        <v>160</v>
      </c>
      <c r="D103" s="64" t="s">
        <v>161</v>
      </c>
      <c r="E103" s="9"/>
      <c r="F103" s="9"/>
      <c r="G103" s="9"/>
      <c r="H103" s="10"/>
      <c r="I103" s="13"/>
      <c r="J103" s="8"/>
      <c r="K103" s="12"/>
    </row>
    <row r="104" spans="1:11" s="7" customFormat="1" ht="78.75">
      <c r="A104" s="11" t="str">
        <f>IF(AND(D104="",D104=""),"",$D$3&amp;"_"&amp;ROW()-11-COUNTBLANK($D$12:D104))</f>
        <v>Check_MF_78</v>
      </c>
      <c r="B104" s="191" t="s">
        <v>172</v>
      </c>
      <c r="C104" s="81" t="s">
        <v>194</v>
      </c>
      <c r="D104" s="81" t="s">
        <v>168</v>
      </c>
      <c r="E104" s="9"/>
      <c r="F104" s="9"/>
      <c r="G104" s="9"/>
      <c r="H104" s="10"/>
      <c r="I104" s="13"/>
      <c r="J104" s="8"/>
      <c r="K104" s="12"/>
    </row>
    <row r="105" spans="1:11" s="7" customFormat="1" ht="47.25">
      <c r="A105" s="11" t="str">
        <f>IF(AND(D105="",D105=""),"",$D$3&amp;"_"&amp;ROW()-11-COUNTBLANK($D$12:D105))</f>
        <v>Check_MF_79</v>
      </c>
      <c r="B105" s="192"/>
      <c r="C105" s="64" t="s">
        <v>171</v>
      </c>
      <c r="D105" s="64" t="s">
        <v>169</v>
      </c>
      <c r="E105" s="9"/>
      <c r="F105" s="9"/>
      <c r="G105" s="9"/>
      <c r="H105" s="10"/>
      <c r="I105" s="13"/>
      <c r="J105" s="8"/>
      <c r="K105" s="12"/>
    </row>
    <row r="106" spans="1:11" s="7" customFormat="1" ht="94.5">
      <c r="A106" s="11" t="str">
        <f>IF(AND(D106="",D106=""),"",$D$3&amp;"_"&amp;ROW()-11-COUNTBLANK($D$12:D106))</f>
        <v>Check_MF_80</v>
      </c>
      <c r="B106" s="27" t="s">
        <v>176</v>
      </c>
      <c r="C106" s="64" t="s">
        <v>189</v>
      </c>
      <c r="D106" s="64" t="s">
        <v>178</v>
      </c>
      <c r="E106" s="9"/>
      <c r="F106" s="9"/>
      <c r="G106" s="9"/>
      <c r="H106" s="10"/>
      <c r="I106" s="13"/>
      <c r="J106" s="8"/>
      <c r="K106" s="12"/>
    </row>
    <row r="107" spans="1:11" s="7" customFormat="1" ht="63">
      <c r="A107" s="11" t="str">
        <f>IF(AND(D107="",D107=""),"",$D$3&amp;"_"&amp;ROW()-11-COUNTBLANK($D$12:D107))</f>
        <v>Check_MF_81</v>
      </c>
      <c r="B107" s="83" t="s">
        <v>179</v>
      </c>
      <c r="C107" s="64" t="s">
        <v>195</v>
      </c>
      <c r="D107" s="64" t="s">
        <v>181</v>
      </c>
      <c r="E107" s="9"/>
      <c r="F107" s="9"/>
      <c r="G107" s="9"/>
      <c r="H107" s="10"/>
      <c r="I107" s="13"/>
      <c r="J107" s="8"/>
      <c r="K107" s="12"/>
    </row>
    <row r="108" spans="1:11" s="7" customFormat="1" ht="47.25">
      <c r="A108" s="11" t="str">
        <f>IF(AND(D108="",D108=""),"",$D$3&amp;"_"&amp;ROW()-11-COUNTBLANK($D$12:D108))</f>
        <v>Check_MF_82</v>
      </c>
      <c r="B108" s="64" t="s">
        <v>201</v>
      </c>
      <c r="C108" s="64" t="s">
        <v>190</v>
      </c>
      <c r="D108" s="64" t="s">
        <v>182</v>
      </c>
      <c r="E108" s="9"/>
      <c r="F108" s="9"/>
      <c r="G108" s="9"/>
      <c r="H108" s="10"/>
      <c r="I108" s="13"/>
      <c r="J108" s="8"/>
      <c r="K108" s="12"/>
    </row>
    <row r="109" spans="1:11" s="7" customFormat="1" ht="78.75">
      <c r="A109" s="11" t="str">
        <f>IF(AND(D109="",D109=""),"",$D$3&amp;"_"&amp;ROW()-11-COUNTBLANK($D$12:D109))</f>
        <v>Check_MF_83</v>
      </c>
      <c r="B109" s="67" t="s">
        <v>200</v>
      </c>
      <c r="C109" s="69" t="s">
        <v>198</v>
      </c>
      <c r="D109" s="64" t="s">
        <v>196</v>
      </c>
      <c r="E109" s="9"/>
      <c r="F109" s="9"/>
      <c r="G109" s="9"/>
      <c r="H109" s="10"/>
      <c r="I109" s="13"/>
      <c r="J109" s="8"/>
      <c r="K109" s="12"/>
    </row>
    <row r="110" spans="1:11" s="7" customFormat="1" ht="78.75">
      <c r="A110" s="11" t="str">
        <f>IF(AND(D110="",D110=""),"",$D$3&amp;"_"&amp;ROW()-11-COUNTBLANK($D$12:D110))</f>
        <v>Check_MF_84</v>
      </c>
      <c r="B110" s="64" t="s">
        <v>202</v>
      </c>
      <c r="C110" s="64" t="s">
        <v>199</v>
      </c>
      <c r="D110" s="64" t="s">
        <v>197</v>
      </c>
      <c r="E110" s="9"/>
      <c r="F110" s="9"/>
      <c r="G110" s="9"/>
      <c r="H110" s="10"/>
      <c r="I110" s="13"/>
      <c r="J110" s="8"/>
      <c r="K110" s="12"/>
    </row>
    <row r="111" spans="1:11" s="7" customFormat="1" ht="78.75">
      <c r="A111" s="11" t="str">
        <f>IF(AND(D111="",D111=""),"",$D$3&amp;"_"&amp;ROW()-11-COUNTBLANK($D$12:D111))</f>
        <v>Check_MF_85</v>
      </c>
      <c r="B111" s="193" t="s">
        <v>203</v>
      </c>
      <c r="C111" s="84" t="s">
        <v>204</v>
      </c>
      <c r="D111" s="84" t="s">
        <v>205</v>
      </c>
      <c r="E111" s="9"/>
      <c r="F111" s="9"/>
      <c r="G111" s="9"/>
      <c r="H111" s="10"/>
      <c r="I111" s="13"/>
      <c r="J111" s="8"/>
      <c r="K111" s="12"/>
    </row>
    <row r="112" spans="1:11" s="7" customFormat="1" ht="204.75">
      <c r="A112" s="11" t="str">
        <f>IF(AND(D112="",D112=""),"",$D$3&amp;"_"&amp;ROW()-11-COUNTBLANK($D$12:D112))</f>
        <v>Check_MF_86</v>
      </c>
      <c r="B112" s="194"/>
      <c r="C112" s="77" t="s">
        <v>206</v>
      </c>
      <c r="D112" s="77" t="s">
        <v>207</v>
      </c>
      <c r="E112" s="9"/>
      <c r="F112" s="9"/>
      <c r="G112" s="9"/>
      <c r="H112" s="10"/>
      <c r="I112" s="13"/>
      <c r="J112" s="8"/>
      <c r="K112" s="12"/>
    </row>
    <row r="113" spans="1:11" s="7" customFormat="1" ht="18" customHeight="1">
      <c r="A113" s="88" t="s">
        <v>209</v>
      </c>
      <c r="B113" s="30" t="s">
        <v>210</v>
      </c>
      <c r="C113" s="89"/>
      <c r="D113" s="90"/>
      <c r="E113" s="90"/>
      <c r="F113" s="90"/>
      <c r="G113" s="90"/>
      <c r="H113" s="90"/>
      <c r="I113" s="91"/>
      <c r="J113" s="92"/>
      <c r="K113" s="93"/>
    </row>
    <row r="114" spans="1:11" s="39" customFormat="1" ht="18" customHeight="1">
      <c r="A114" s="32" t="str">
        <f>IF(AND(D114="",D114=""),"",$D$3&amp;"_"&amp;ROW()-11-COUNTBLANK($D$12:D114))</f>
        <v/>
      </c>
      <c r="B114" s="158" t="s">
        <v>211</v>
      </c>
      <c r="C114" s="34"/>
      <c r="D114" s="35"/>
      <c r="E114" s="35"/>
      <c r="F114" s="35"/>
      <c r="G114" s="35"/>
      <c r="H114" s="35"/>
      <c r="I114" s="36"/>
      <c r="J114" s="37"/>
      <c r="K114" s="38"/>
    </row>
    <row r="115" spans="1:11" s="7" customFormat="1" ht="126">
      <c r="A115" s="94" t="str">
        <f>IF(AND(D115="",D115=""),"",$D$3&amp;"_"&amp;ROW()-11-COUNTBLANK($D$12:D115))</f>
        <v>Check_MF_87</v>
      </c>
      <c r="B115" s="95" t="s">
        <v>212</v>
      </c>
      <c r="C115" s="95" t="s">
        <v>213</v>
      </c>
      <c r="D115" s="96" t="s">
        <v>214</v>
      </c>
      <c r="E115" s="97"/>
      <c r="F115" s="97"/>
      <c r="G115" s="97"/>
      <c r="H115" s="98"/>
      <c r="I115" s="99"/>
      <c r="J115" s="100"/>
      <c r="K115" s="101"/>
    </row>
    <row r="116" spans="1:11" s="7" customFormat="1" ht="141.75">
      <c r="A116" s="11" t="str">
        <f>IF(AND(D116="",D116=""),"",$D$3&amp;"_"&amp;ROW()-11-COUNTBLANK($D$12:D116))</f>
        <v>Check_MF_88</v>
      </c>
      <c r="B116" s="74" t="s">
        <v>215</v>
      </c>
      <c r="C116" s="74" t="s">
        <v>468</v>
      </c>
      <c r="D116" s="85" t="s">
        <v>216</v>
      </c>
      <c r="E116" s="9"/>
      <c r="F116" s="9"/>
      <c r="G116" s="9"/>
      <c r="H116" s="10"/>
      <c r="I116" s="13"/>
      <c r="J116" s="8"/>
      <c r="K116" s="12"/>
    </row>
    <row r="117" spans="1:11" s="7" customFormat="1" ht="94.5">
      <c r="A117" s="11" t="str">
        <f>IF(AND(D117="",D117=""),"",$D$3&amp;"_"&amp;ROW()-11-COUNTBLANK($D$12:D117))</f>
        <v>Check_MF_89</v>
      </c>
      <c r="B117" s="86" t="s">
        <v>217</v>
      </c>
      <c r="C117" s="74" t="s">
        <v>467</v>
      </c>
      <c r="D117" s="85" t="s">
        <v>218</v>
      </c>
      <c r="E117" s="9"/>
      <c r="F117" s="9"/>
      <c r="G117" s="9"/>
      <c r="H117" s="10"/>
      <c r="I117" s="13"/>
      <c r="J117" s="8"/>
      <c r="K117" s="12"/>
    </row>
    <row r="118" spans="1:11" s="39" customFormat="1" ht="18" customHeight="1">
      <c r="A118" s="32" t="str">
        <f>IF(AND(D118="",D118=""),"",$D$3&amp;"_"&amp;ROW()-11-COUNTBLANK($D$12:D118))</f>
        <v/>
      </c>
      <c r="B118" s="158" t="s">
        <v>222</v>
      </c>
      <c r="C118" s="34"/>
      <c r="D118" s="35"/>
      <c r="E118" s="35"/>
      <c r="F118" s="35"/>
      <c r="G118" s="35"/>
      <c r="H118" s="35"/>
      <c r="I118" s="36"/>
      <c r="J118" s="37"/>
      <c r="K118" s="38"/>
    </row>
    <row r="119" spans="1:11" s="7" customFormat="1" ht="126">
      <c r="A119" s="11" t="str">
        <f>IF(AND(D119="",D119=""),"",$D$3&amp;"_"&amp;ROW()-11-COUNTBLANK($D$12:D119))</f>
        <v>Check_MF_90</v>
      </c>
      <c r="B119" s="206" t="s">
        <v>223</v>
      </c>
      <c r="C119" s="170" t="s">
        <v>506</v>
      </c>
      <c r="D119" s="64" t="s">
        <v>224</v>
      </c>
      <c r="E119" s="9"/>
      <c r="F119" s="9"/>
      <c r="G119" s="9"/>
      <c r="H119" s="10"/>
      <c r="I119" s="13"/>
      <c r="J119" s="8"/>
      <c r="K119" s="12"/>
    </row>
    <row r="120" spans="1:11" s="7" customFormat="1" ht="94.5" customHeight="1">
      <c r="A120" s="11" t="str">
        <f>IF(AND(D120="",D120=""),"",$D$3&amp;"_"&amp;ROW()-11-COUNTBLANK($D$12:D120))</f>
        <v>Check_MF_91</v>
      </c>
      <c r="B120" s="207"/>
      <c r="C120" s="170" t="s">
        <v>507</v>
      </c>
      <c r="D120" s="64" t="s">
        <v>470</v>
      </c>
      <c r="E120" s="9"/>
      <c r="F120" s="9"/>
      <c r="G120" s="9"/>
      <c r="H120" s="10"/>
      <c r="I120" s="13"/>
      <c r="J120" s="8"/>
      <c r="K120" s="12"/>
    </row>
    <row r="121" spans="1:11" s="168" customFormat="1" ht="94.5" customHeight="1">
      <c r="A121" s="169" t="str">
        <f>IF(AND(D121="",D121=""),"",$D$3&amp;"_"&amp;ROW()-11-COUNTBLANK($D$12:D121))</f>
        <v>Check_MF_92</v>
      </c>
      <c r="B121" s="87" t="s">
        <v>469</v>
      </c>
      <c r="C121" s="64" t="s">
        <v>509</v>
      </c>
      <c r="D121" s="64" t="s">
        <v>508</v>
      </c>
      <c r="E121" s="9"/>
      <c r="F121" s="9"/>
      <c r="G121" s="9"/>
      <c r="H121" s="10"/>
      <c r="I121" s="13"/>
      <c r="J121" s="8"/>
      <c r="K121" s="12"/>
    </row>
    <row r="122" spans="1:11" s="168" customFormat="1" ht="94.5" customHeight="1">
      <c r="A122" s="169" t="str">
        <f>IF(AND(D122="",D122=""),"",$D$3&amp;"_"&amp;ROW()-11-COUNTBLANK($D$12:D122))</f>
        <v>Check_MF_93</v>
      </c>
      <c r="B122" s="87" t="s">
        <v>219</v>
      </c>
      <c r="C122" s="64" t="s">
        <v>220</v>
      </c>
      <c r="D122" s="64" t="s">
        <v>221</v>
      </c>
      <c r="E122" s="9"/>
      <c r="F122" s="9"/>
      <c r="G122" s="9"/>
      <c r="H122" s="10"/>
      <c r="I122" s="13"/>
      <c r="J122" s="8"/>
      <c r="K122" s="12"/>
    </row>
    <row r="123" spans="1:11" s="39" customFormat="1" ht="18" customHeight="1">
      <c r="A123" s="32" t="str">
        <f>IF(AND(D123="",D123=""),"",$D$3&amp;"_"&amp;ROW()-11-COUNTBLANK($D$12:D123))</f>
        <v/>
      </c>
      <c r="B123" s="33" t="s">
        <v>225</v>
      </c>
      <c r="C123" s="34"/>
      <c r="D123" s="35"/>
      <c r="E123" s="35"/>
      <c r="F123" s="35"/>
      <c r="G123" s="35"/>
      <c r="H123" s="35"/>
      <c r="I123" s="36"/>
      <c r="J123" s="37"/>
      <c r="K123" s="38"/>
    </row>
    <row r="124" spans="1:11" s="7" customFormat="1" ht="126">
      <c r="A124" s="11" t="str">
        <f>IF(AND(D124="",D124=""),"",$D$3&amp;"_"&amp;ROW()-11-COUNTBLANK($D$12:D124))</f>
        <v>Check_MF_94</v>
      </c>
      <c r="B124" s="102" t="s">
        <v>226</v>
      </c>
      <c r="C124" s="64" t="s">
        <v>444</v>
      </c>
      <c r="D124" s="27" t="s">
        <v>227</v>
      </c>
      <c r="E124" s="9"/>
      <c r="F124" s="9"/>
      <c r="G124" s="9"/>
      <c r="H124" s="10"/>
      <c r="I124" s="13"/>
      <c r="J124" s="8"/>
      <c r="K124" s="12"/>
    </row>
    <row r="125" spans="1:11" s="7" customFormat="1" ht="126">
      <c r="A125" s="11" t="str">
        <f>IF(AND(D125="",D125=""),"",$D$3&amp;"_"&amp;ROW()-11-COUNTBLANK($D$12:D125))</f>
        <v>Check_MF_95</v>
      </c>
      <c r="B125" s="103"/>
      <c r="C125" s="64" t="s">
        <v>445</v>
      </c>
      <c r="D125" s="27" t="s">
        <v>228</v>
      </c>
      <c r="E125" s="9"/>
      <c r="F125" s="9"/>
      <c r="G125" s="9"/>
      <c r="H125" s="10"/>
      <c r="I125" s="13"/>
      <c r="J125" s="8"/>
      <c r="K125" s="12"/>
    </row>
    <row r="126" spans="1:11" s="39" customFormat="1" ht="18" customHeight="1">
      <c r="A126" s="32" t="str">
        <f>IF(AND(D126="",D126=""),"",$D$3&amp;"_"&amp;ROW()-11-COUNTBLANK($D$12:D126))</f>
        <v/>
      </c>
      <c r="B126" s="158" t="s">
        <v>229</v>
      </c>
      <c r="C126" s="34" t="s">
        <v>230</v>
      </c>
      <c r="D126" s="35"/>
      <c r="E126" s="35"/>
      <c r="F126" s="35"/>
      <c r="G126" s="35"/>
      <c r="H126" s="35"/>
      <c r="I126" s="36"/>
      <c r="J126" s="37"/>
      <c r="K126" s="38"/>
    </row>
    <row r="127" spans="1:11" s="7" customFormat="1" ht="110.25">
      <c r="A127" s="11" t="str">
        <f>IF(AND(D127="",D127=""),"",$D$3&amp;"_"&amp;ROW()-11-COUNTBLANK($D$12:D127))</f>
        <v>Check_MF_96</v>
      </c>
      <c r="B127" s="233" t="s">
        <v>162</v>
      </c>
      <c r="C127" s="107" t="s">
        <v>231</v>
      </c>
      <c r="D127" s="108" t="s">
        <v>232</v>
      </c>
      <c r="E127" s="9"/>
      <c r="F127" s="9"/>
      <c r="G127" s="9"/>
      <c r="H127" s="10"/>
      <c r="I127" s="13"/>
      <c r="J127" s="8"/>
      <c r="K127" s="12"/>
    </row>
    <row r="128" spans="1:11" s="7" customFormat="1" ht="126">
      <c r="A128" s="11" t="str">
        <f>IF(AND(D128="",D128=""),"",$D$3&amp;"_"&amp;ROW()-11-COUNTBLANK($D$12:D128))</f>
        <v>Check_MF_97</v>
      </c>
      <c r="B128" s="234"/>
      <c r="C128" s="107" t="s">
        <v>446</v>
      </c>
      <c r="D128" s="108" t="s">
        <v>233</v>
      </c>
      <c r="E128" s="9"/>
      <c r="F128" s="9"/>
      <c r="G128" s="9"/>
      <c r="H128" s="10"/>
      <c r="I128" s="13"/>
      <c r="J128" s="8"/>
      <c r="K128" s="12"/>
    </row>
    <row r="129" spans="1:11" s="7" customFormat="1" ht="126">
      <c r="A129" s="11" t="str">
        <f>IF(AND(D129="",D129=""),"",$D$3&amp;"_"&amp;ROW()-11-COUNTBLANK($D$12:D129))</f>
        <v>Check_MF_98</v>
      </c>
      <c r="B129" s="234"/>
      <c r="C129" s="107" t="s">
        <v>447</v>
      </c>
      <c r="D129" s="108" t="s">
        <v>234</v>
      </c>
      <c r="E129" s="9"/>
      <c r="F129" s="9"/>
      <c r="G129" s="9"/>
      <c r="H129" s="10"/>
      <c r="I129" s="13"/>
      <c r="J129" s="8"/>
      <c r="K129" s="12"/>
    </row>
    <row r="130" spans="1:11" s="7" customFormat="1" ht="78.75">
      <c r="A130" s="11" t="str">
        <f>IF(AND(D130="",D130=""),"",$D$3&amp;"_"&amp;ROW()-11-COUNTBLANK($D$12:D130))</f>
        <v>Check_MF_99</v>
      </c>
      <c r="B130" s="47" t="s">
        <v>235</v>
      </c>
      <c r="C130" s="64" t="s">
        <v>236</v>
      </c>
      <c r="D130" s="105" t="s">
        <v>237</v>
      </c>
      <c r="E130" s="9"/>
      <c r="F130" s="9"/>
      <c r="G130" s="9"/>
      <c r="H130" s="10"/>
      <c r="I130" s="13"/>
      <c r="J130" s="8"/>
      <c r="K130" s="12"/>
    </row>
    <row r="131" spans="1:11" s="39" customFormat="1" ht="18" customHeight="1">
      <c r="A131" s="32" t="str">
        <f>IF(AND(D131="",D131=""),"",$D$3&amp;"_"&amp;ROW()-11-COUNTBLANK($D$12:D131))</f>
        <v/>
      </c>
      <c r="B131" s="158" t="s">
        <v>238</v>
      </c>
      <c r="C131" s="34" t="s">
        <v>230</v>
      </c>
      <c r="D131" s="35"/>
      <c r="E131" s="35"/>
      <c r="F131" s="35"/>
      <c r="G131" s="35"/>
      <c r="H131" s="35"/>
      <c r="I131" s="36"/>
      <c r="J131" s="37"/>
      <c r="K131" s="38"/>
    </row>
    <row r="132" spans="1:11" s="7" customFormat="1" ht="63">
      <c r="A132" s="11" t="str">
        <f>IF(AND(D132="",D132=""),"",$D$3&amp;"_"&amp;ROW()-11-COUNTBLANK($D$12:D132))</f>
        <v>Check_MF_100</v>
      </c>
      <c r="B132" s="106" t="s">
        <v>245</v>
      </c>
      <c r="C132" s="64" t="s">
        <v>252</v>
      </c>
      <c r="D132" s="105" t="s">
        <v>253</v>
      </c>
      <c r="E132" s="9"/>
      <c r="F132" s="9"/>
      <c r="G132" s="9"/>
      <c r="H132" s="10"/>
      <c r="I132" s="13"/>
      <c r="J132" s="8"/>
      <c r="K132" s="12"/>
    </row>
    <row r="133" spans="1:11" s="7" customFormat="1" ht="87.75" customHeight="1">
      <c r="A133" s="11" t="str">
        <f>IF(AND(D133="",D133=""),"",$D$3&amp;"_"&amp;ROW()-11-COUNTBLANK($D$12:D133))</f>
        <v>Check_MF_101</v>
      </c>
      <c r="B133" s="106" t="s">
        <v>246</v>
      </c>
      <c r="C133" s="107" t="s">
        <v>271</v>
      </c>
      <c r="D133" s="108" t="s">
        <v>239</v>
      </c>
      <c r="E133" s="9"/>
      <c r="F133" s="9"/>
      <c r="G133" s="9"/>
      <c r="H133" s="10"/>
      <c r="I133" s="13"/>
      <c r="J133" s="8"/>
      <c r="K133" s="12"/>
    </row>
    <row r="134" spans="1:11" s="7" customFormat="1" ht="78.75">
      <c r="A134" s="11" t="str">
        <f>IF(AND(D134="",D134=""),"",$D$3&amp;"_"&amp;ROW()-11-COUNTBLANK($D$12:D144))</f>
        <v>Check_MF_102</v>
      </c>
      <c r="B134" s="47" t="s">
        <v>268</v>
      </c>
      <c r="C134" s="64" t="s">
        <v>272</v>
      </c>
      <c r="D134" s="105" t="s">
        <v>237</v>
      </c>
      <c r="E134" s="9"/>
      <c r="F134" s="9"/>
      <c r="G134" s="9"/>
      <c r="H134" s="10"/>
      <c r="I134" s="13"/>
      <c r="J134" s="8"/>
      <c r="K134" s="12"/>
    </row>
    <row r="135" spans="1:11" s="7" customFormat="1" ht="47.25">
      <c r="A135" s="11" t="str">
        <f>IF(AND(D135="",D135=""),"",$D$3&amp;"_"&amp;ROW()-11-COUNTBLANK($D$12:D135))</f>
        <v>Check_MF_103</v>
      </c>
      <c r="B135" s="67" t="s">
        <v>240</v>
      </c>
      <c r="C135" s="107" t="s">
        <v>269</v>
      </c>
      <c r="D135" s="67" t="s">
        <v>247</v>
      </c>
      <c r="E135" s="9"/>
      <c r="F135" s="9"/>
      <c r="G135" s="9"/>
      <c r="H135" s="10"/>
      <c r="I135" s="13"/>
      <c r="J135" s="8"/>
      <c r="K135" s="12"/>
    </row>
    <row r="136" spans="1:11" s="7" customFormat="1" ht="31.5" customHeight="1">
      <c r="A136" s="11" t="str">
        <f>IF(AND(D136="",D136=""),"",$D$3&amp;"_"&amp;ROW()-11-COUNTBLANK($D$12:D136))</f>
        <v>Check_MF_104</v>
      </c>
      <c r="B136" s="67" t="s">
        <v>241</v>
      </c>
      <c r="C136" s="107" t="s">
        <v>273</v>
      </c>
      <c r="D136" s="67" t="s">
        <v>248</v>
      </c>
      <c r="E136" s="9"/>
      <c r="F136" s="9"/>
      <c r="G136" s="9"/>
      <c r="H136" s="10"/>
      <c r="I136" s="13"/>
      <c r="J136" s="8"/>
      <c r="K136" s="12"/>
    </row>
    <row r="137" spans="1:11" s="7" customFormat="1" ht="31.5" customHeight="1">
      <c r="A137" s="11" t="str">
        <f>IF(AND(D137="",D137=""),"",$D$3&amp;"_"&amp;ROW()-11-COUNTBLANK($D$12:D137))</f>
        <v>Check_MF_105</v>
      </c>
      <c r="B137" s="67" t="s">
        <v>242</v>
      </c>
      <c r="C137" s="107" t="s">
        <v>274</v>
      </c>
      <c r="D137" s="67" t="s">
        <v>249</v>
      </c>
      <c r="E137" s="9"/>
      <c r="F137" s="9"/>
      <c r="G137" s="9"/>
      <c r="H137" s="10"/>
      <c r="I137" s="13"/>
      <c r="J137" s="8"/>
      <c r="K137" s="12"/>
    </row>
    <row r="138" spans="1:11" s="7" customFormat="1" ht="15.75" customHeight="1">
      <c r="A138" s="11" t="str">
        <f>IF(AND(D138="",D138=""),"",$D$3&amp;"_"&amp;ROW()-11-COUNTBLANK($D$12:D138))</f>
        <v>Check_MF_106</v>
      </c>
      <c r="B138" s="67" t="s">
        <v>243</v>
      </c>
      <c r="C138" s="107" t="s">
        <v>275</v>
      </c>
      <c r="D138" s="67" t="s">
        <v>250</v>
      </c>
      <c r="E138" s="9"/>
      <c r="F138" s="9"/>
      <c r="G138" s="9"/>
      <c r="H138" s="10"/>
      <c r="I138" s="13"/>
      <c r="J138" s="8"/>
      <c r="K138" s="12"/>
    </row>
    <row r="139" spans="1:11" s="7" customFormat="1" ht="47.25">
      <c r="A139" s="11" t="str">
        <f>IF(AND(D139="",D139=""),"",$D$3&amp;"_"&amp;ROW()-11-COUNTBLANK($D$12:D139))</f>
        <v>Check_MF_107</v>
      </c>
      <c r="B139" s="67" t="s">
        <v>244</v>
      </c>
      <c r="C139" s="107" t="s">
        <v>274</v>
      </c>
      <c r="D139" s="67" t="s">
        <v>251</v>
      </c>
      <c r="E139" s="9"/>
      <c r="F139" s="9"/>
      <c r="G139" s="9"/>
      <c r="H139" s="10"/>
      <c r="I139" s="13"/>
      <c r="J139" s="8"/>
      <c r="K139" s="12"/>
    </row>
    <row r="140" spans="1:11" s="7" customFormat="1" ht="47.25">
      <c r="A140" s="11" t="str">
        <f>IF(AND(D140="",D140=""),"",$D$3&amp;"_"&amp;ROW()-11-COUNTBLANK($D$12:D140))</f>
        <v>Check_MF_108</v>
      </c>
      <c r="B140" s="67" t="s">
        <v>254</v>
      </c>
      <c r="C140" s="107" t="s">
        <v>269</v>
      </c>
      <c r="D140" s="67" t="s">
        <v>259</v>
      </c>
      <c r="E140" s="9"/>
      <c r="F140" s="9"/>
      <c r="G140" s="9"/>
      <c r="H140" s="10"/>
      <c r="I140" s="13"/>
      <c r="J140" s="8"/>
      <c r="K140" s="12"/>
    </row>
    <row r="141" spans="1:11" s="7" customFormat="1" ht="47.25">
      <c r="A141" s="11" t="str">
        <f>IF(AND(D141="",D141=""),"",$D$3&amp;"_"&amp;ROW()-11-COUNTBLANK($D$12:D141))</f>
        <v>Check_MF_109</v>
      </c>
      <c r="B141" s="67" t="s">
        <v>255</v>
      </c>
      <c r="C141" s="107" t="s">
        <v>273</v>
      </c>
      <c r="D141" s="67" t="s">
        <v>260</v>
      </c>
      <c r="E141" s="9"/>
      <c r="F141" s="9"/>
      <c r="G141" s="9"/>
      <c r="H141" s="10"/>
      <c r="I141" s="13"/>
      <c r="J141" s="8"/>
      <c r="K141" s="12"/>
    </row>
    <row r="142" spans="1:11" s="7" customFormat="1" ht="47.25">
      <c r="A142" s="11" t="str">
        <f>IF(AND(D142="",D142=""),"",$D$3&amp;"_"&amp;ROW()-11-COUNTBLANK($D$12:D142))</f>
        <v>Check_MF_110</v>
      </c>
      <c r="B142" s="67" t="s">
        <v>256</v>
      </c>
      <c r="C142" s="107" t="s">
        <v>274</v>
      </c>
      <c r="D142" s="67" t="s">
        <v>261</v>
      </c>
      <c r="E142" s="9"/>
      <c r="F142" s="9"/>
      <c r="G142" s="9"/>
      <c r="H142" s="10"/>
      <c r="I142" s="13"/>
      <c r="J142" s="8"/>
      <c r="K142" s="12"/>
    </row>
    <row r="143" spans="1:11" s="7" customFormat="1" ht="47.25">
      <c r="A143" s="11" t="str">
        <f>IF(AND(D143="",D143=""),"",$D$3&amp;"_"&amp;ROW()-11-COUNTBLANK($D$12:D143))</f>
        <v>Check_MF_111</v>
      </c>
      <c r="B143" s="67" t="s">
        <v>257</v>
      </c>
      <c r="C143" s="107" t="s">
        <v>275</v>
      </c>
      <c r="D143" s="67" t="s">
        <v>262</v>
      </c>
      <c r="E143" s="9"/>
      <c r="F143" s="9"/>
      <c r="G143" s="9"/>
      <c r="H143" s="10"/>
      <c r="I143" s="13"/>
      <c r="J143" s="8"/>
      <c r="K143" s="12"/>
    </row>
    <row r="144" spans="1:11" s="7" customFormat="1" ht="47.25">
      <c r="A144" s="11" t="str">
        <f>IF(AND(D144="",D144=""),"",$D$3&amp;"_"&amp;ROW()-11-COUNTBLANK($D$12:D144))</f>
        <v>Check_MF_112</v>
      </c>
      <c r="B144" s="67" t="s">
        <v>258</v>
      </c>
      <c r="C144" s="107" t="s">
        <v>274</v>
      </c>
      <c r="D144" s="67" t="s">
        <v>263</v>
      </c>
      <c r="E144" s="9"/>
      <c r="F144" s="9"/>
      <c r="G144" s="9"/>
      <c r="H144" s="10"/>
      <c r="I144" s="13"/>
      <c r="J144" s="8"/>
      <c r="K144" s="12"/>
    </row>
    <row r="145" spans="1:11" s="39" customFormat="1" ht="18" customHeight="1">
      <c r="A145" s="32" t="str">
        <f>IF(AND(D145="",D145=""),"",$D$3&amp;"_"&amp;ROW()-11-COUNTBLANK($D$12:D145))</f>
        <v/>
      </c>
      <c r="B145" s="33" t="s">
        <v>270</v>
      </c>
      <c r="C145" s="34" t="s">
        <v>230</v>
      </c>
      <c r="D145" s="35"/>
      <c r="E145" s="35"/>
      <c r="F145" s="35"/>
      <c r="G145" s="35"/>
      <c r="H145" s="35"/>
      <c r="I145" s="36"/>
      <c r="J145" s="37"/>
      <c r="K145" s="38"/>
    </row>
    <row r="146" spans="1:11" s="104" customFormat="1" ht="78.75">
      <c r="A146" s="11" t="str">
        <f>IF(AND(D146="",D146=""),"",$D$3&amp;"_"&amp;ROW()-11-COUNTBLANK($D$12:D146))</f>
        <v>Check_MF_113</v>
      </c>
      <c r="B146" s="67" t="s">
        <v>279</v>
      </c>
      <c r="C146" s="107" t="s">
        <v>280</v>
      </c>
      <c r="D146" s="67" t="s">
        <v>281</v>
      </c>
      <c r="E146" s="9"/>
      <c r="F146" s="9"/>
      <c r="G146" s="9"/>
      <c r="H146" s="10"/>
      <c r="I146" s="13"/>
      <c r="J146" s="8"/>
      <c r="K146" s="12"/>
    </row>
    <row r="147" spans="1:11" s="7" customFormat="1" ht="63">
      <c r="A147" s="11" t="str">
        <f>IF(AND(D147="",D147=""),"",$D$3&amp;"_"&amp;ROW()-11-COUNTBLANK($D$12:D147))</f>
        <v>Check_MF_114</v>
      </c>
      <c r="B147" s="67" t="s">
        <v>276</v>
      </c>
      <c r="C147" s="107" t="s">
        <v>278</v>
      </c>
      <c r="D147" s="67" t="s">
        <v>277</v>
      </c>
      <c r="E147" s="9"/>
      <c r="F147" s="9"/>
      <c r="G147" s="9"/>
      <c r="H147" s="10"/>
      <c r="I147" s="13"/>
      <c r="J147" s="8"/>
      <c r="K147" s="12"/>
    </row>
    <row r="148" spans="1:11" s="104" customFormat="1" ht="70.5" customHeight="1">
      <c r="A148" s="11" t="str">
        <f>IF(AND(D148="",D148=""),"",$D$3&amp;"_"&amp;ROW()-11-COUNTBLANK($D$12:D148))</f>
        <v>Check_MF_115</v>
      </c>
      <c r="B148" s="67" t="s">
        <v>282</v>
      </c>
      <c r="C148" s="107" t="s">
        <v>284</v>
      </c>
      <c r="D148" s="67" t="s">
        <v>285</v>
      </c>
      <c r="E148" s="9"/>
      <c r="F148" s="9"/>
      <c r="G148" s="9"/>
      <c r="H148" s="10"/>
      <c r="I148" s="13"/>
      <c r="J148" s="8"/>
      <c r="K148" s="12"/>
    </row>
    <row r="149" spans="1:11" s="104" customFormat="1" ht="63">
      <c r="A149" s="11" t="str">
        <f>IF(AND(D149="",D149=""),"",$D$3&amp;"_"&amp;ROW()-11-COUNTBLANK($D$12:D149))</f>
        <v>Check_MF_116</v>
      </c>
      <c r="B149" s="67" t="s">
        <v>283</v>
      </c>
      <c r="C149" s="107" t="s">
        <v>284</v>
      </c>
      <c r="D149" s="67" t="s">
        <v>286</v>
      </c>
      <c r="E149" s="9"/>
      <c r="F149" s="9"/>
      <c r="G149" s="9"/>
      <c r="H149" s="10"/>
      <c r="I149" s="13"/>
      <c r="J149" s="8"/>
      <c r="K149" s="12"/>
    </row>
    <row r="150" spans="1:11" s="104" customFormat="1" ht="111.75" customHeight="1">
      <c r="A150" s="11" t="str">
        <f>IF(AND(D150="",D150=""),"",$D$3&amp;"_"&amp;ROW()-11-COUNTBLANK($D$12:D150))</f>
        <v>Check_MF_117</v>
      </c>
      <c r="B150" s="67" t="s">
        <v>291</v>
      </c>
      <c r="C150" s="107" t="s">
        <v>287</v>
      </c>
      <c r="D150" s="67" t="s">
        <v>288</v>
      </c>
      <c r="E150" s="9"/>
      <c r="F150" s="9"/>
      <c r="G150" s="9"/>
      <c r="H150" s="10"/>
      <c r="I150" s="13"/>
      <c r="J150" s="8"/>
      <c r="K150" s="12"/>
    </row>
    <row r="151" spans="1:11" s="104" customFormat="1" ht="111.75" customHeight="1">
      <c r="A151" s="11" t="str">
        <f>IF(AND(D151="",D151=""),"",$D$3&amp;"_"&amp;ROW()-11-COUNTBLANK($D$12:D151))</f>
        <v>Check_MF_118</v>
      </c>
      <c r="B151" s="67" t="s">
        <v>292</v>
      </c>
      <c r="C151" s="107" t="s">
        <v>289</v>
      </c>
      <c r="D151" s="67" t="s">
        <v>290</v>
      </c>
      <c r="E151" s="9"/>
      <c r="F151" s="9"/>
      <c r="G151" s="9"/>
      <c r="H151" s="10"/>
      <c r="I151" s="13"/>
      <c r="J151" s="8"/>
      <c r="K151" s="12"/>
    </row>
    <row r="152" spans="1:11" s="39" customFormat="1" ht="18" customHeight="1">
      <c r="A152" s="32" t="str">
        <f>IF(AND(D152="",D152=""),"",$D$3&amp;"_"&amp;ROW()-11-COUNTBLANK($D$12:D152))</f>
        <v/>
      </c>
      <c r="B152" s="33" t="s">
        <v>302</v>
      </c>
      <c r="C152" s="34"/>
      <c r="D152" s="35"/>
      <c r="E152" s="35"/>
      <c r="F152" s="35"/>
      <c r="G152" s="35"/>
      <c r="H152" s="35"/>
      <c r="I152" s="36"/>
      <c r="J152" s="37"/>
      <c r="K152" s="38"/>
    </row>
    <row r="153" spans="1:11" s="104" customFormat="1" ht="91.5" customHeight="1">
      <c r="A153" s="11" t="str">
        <f>IF(AND(D153="",D153=""),"",$D$3&amp;"_"&amp;ROW()-11-COUNTBLANK($D$12:D153))</f>
        <v>Check_MF_119</v>
      </c>
      <c r="B153" s="201" t="s">
        <v>309</v>
      </c>
      <c r="C153" s="67" t="s">
        <v>295</v>
      </c>
      <c r="D153" s="67" t="s">
        <v>304</v>
      </c>
      <c r="E153" s="9"/>
      <c r="F153" s="9"/>
      <c r="G153" s="9"/>
      <c r="H153" s="10"/>
      <c r="I153" s="13"/>
      <c r="J153" s="8"/>
      <c r="K153" s="12"/>
    </row>
    <row r="154" spans="1:11" s="104" customFormat="1" ht="83.25" customHeight="1">
      <c r="A154" s="11" t="str">
        <f>IF(AND(D154="",D154=""),"",$D$3&amp;"_"&amp;ROW()-11-COUNTBLANK($D$12:D154))</f>
        <v>Check_MF_120</v>
      </c>
      <c r="B154" s="202"/>
      <c r="C154" s="67" t="s">
        <v>296</v>
      </c>
      <c r="D154" s="67" t="s">
        <v>305</v>
      </c>
      <c r="E154" s="9"/>
      <c r="F154" s="9"/>
      <c r="G154" s="9"/>
      <c r="H154" s="10"/>
      <c r="I154" s="13"/>
      <c r="J154" s="8"/>
      <c r="K154" s="12"/>
    </row>
    <row r="155" spans="1:11" s="104" customFormat="1" ht="111.75" customHeight="1">
      <c r="A155" s="11" t="str">
        <f>IF(AND(D155="",D155=""),"",$D$3&amp;"_"&amp;ROW()-11-COUNTBLANK($D$12:D155))</f>
        <v>Check_MF_121</v>
      </c>
      <c r="B155" s="202"/>
      <c r="C155" s="67" t="s">
        <v>297</v>
      </c>
      <c r="D155" s="67" t="s">
        <v>306</v>
      </c>
      <c r="E155" s="9"/>
      <c r="F155" s="9"/>
      <c r="G155" s="9"/>
      <c r="H155" s="10"/>
      <c r="I155" s="13"/>
      <c r="J155" s="8"/>
      <c r="K155" s="12"/>
    </row>
    <row r="156" spans="1:11" s="104" customFormat="1" ht="55.5" customHeight="1">
      <c r="A156" s="11" t="str">
        <f>IF(AND(D156="",D156=""),"",$D$3&amp;"_"&amp;ROW()-11-COUNTBLANK($D$12:D156))</f>
        <v>Check_MF_122</v>
      </c>
      <c r="B156" s="202"/>
      <c r="C156" s="67" t="s">
        <v>298</v>
      </c>
      <c r="D156" s="67" t="s">
        <v>306</v>
      </c>
      <c r="E156" s="9"/>
      <c r="F156" s="9"/>
      <c r="G156" s="9"/>
      <c r="H156" s="10"/>
      <c r="I156" s="13"/>
      <c r="J156" s="8"/>
      <c r="K156" s="12"/>
    </row>
    <row r="157" spans="1:11" s="104" customFormat="1" ht="71.25" customHeight="1">
      <c r="A157" s="11" t="str">
        <f>IF(AND(D157="",D157=""),"",$D$3&amp;"_"&amp;ROW()-11-COUNTBLANK($D$12:D157))</f>
        <v>Check_MF_123</v>
      </c>
      <c r="B157" s="202"/>
      <c r="C157" s="67" t="s">
        <v>299</v>
      </c>
      <c r="D157" s="67" t="s">
        <v>303</v>
      </c>
      <c r="E157" s="9"/>
      <c r="F157" s="9"/>
      <c r="G157" s="9"/>
      <c r="H157" s="10"/>
      <c r="I157" s="13"/>
      <c r="J157" s="8"/>
      <c r="K157" s="12"/>
    </row>
    <row r="158" spans="1:11" s="104" customFormat="1" ht="60" customHeight="1">
      <c r="A158" s="11" t="str">
        <f>IF(AND(D158="",D158=""),"",$D$3&amp;"_"&amp;ROW()-11-COUNTBLANK($D$12:D158))</f>
        <v>Check_MF_124</v>
      </c>
      <c r="B158" s="202"/>
      <c r="C158" s="67" t="s">
        <v>300</v>
      </c>
      <c r="D158" s="67" t="s">
        <v>308</v>
      </c>
      <c r="E158" s="9"/>
      <c r="F158" s="9"/>
      <c r="G158" s="9"/>
      <c r="H158" s="10"/>
      <c r="I158" s="13"/>
      <c r="J158" s="8"/>
      <c r="K158" s="12"/>
    </row>
    <row r="159" spans="1:11" s="104" customFormat="1" ht="53.25" customHeight="1">
      <c r="A159" s="11" t="str">
        <f>IF(AND(D159="",D159=""),"",$D$3&amp;"_"&amp;ROW()-11-COUNTBLANK($D$12:D159))</f>
        <v>Check_MF_125</v>
      </c>
      <c r="B159" s="203"/>
      <c r="C159" s="67" t="s">
        <v>301</v>
      </c>
      <c r="D159" s="67" t="s">
        <v>307</v>
      </c>
      <c r="E159" s="9"/>
      <c r="F159" s="9"/>
      <c r="G159" s="9"/>
      <c r="H159" s="10"/>
      <c r="I159" s="13"/>
      <c r="J159" s="8"/>
      <c r="K159" s="12"/>
    </row>
    <row r="160" spans="1:11" s="31" customFormat="1" ht="15.75">
      <c r="A160" s="114" t="s">
        <v>265</v>
      </c>
      <c r="B160" s="109" t="s">
        <v>266</v>
      </c>
      <c r="C160" s="109"/>
      <c r="D160" s="109"/>
      <c r="E160" s="110"/>
      <c r="F160" s="110"/>
      <c r="G160" s="110"/>
      <c r="H160" s="110"/>
      <c r="I160" s="111"/>
      <c r="J160" s="112"/>
      <c r="K160" s="113"/>
    </row>
    <row r="161" spans="1:11" s="39" customFormat="1" ht="18" customHeight="1">
      <c r="A161" s="32" t="str">
        <f>IF(AND(D161="",D161=""),"",$D$3&amp;"_"&amp;ROW()-11-COUNTBLANK($D$12:D161))</f>
        <v/>
      </c>
      <c r="B161" s="33" t="s">
        <v>267</v>
      </c>
      <c r="C161" s="34"/>
      <c r="D161" s="35"/>
      <c r="E161" s="35"/>
      <c r="F161" s="35"/>
      <c r="G161" s="35"/>
      <c r="H161" s="35"/>
      <c r="I161" s="36"/>
      <c r="J161" s="37"/>
      <c r="K161" s="38"/>
    </row>
    <row r="162" spans="1:11" s="104" customFormat="1" ht="204.75">
      <c r="A162" s="11" t="str">
        <f>IF(AND(D162="",D162=""),"",$D$3&amp;"_"&amp;ROW()-11-COUNTBLANK($D$12:D162))</f>
        <v>Check_MF_126</v>
      </c>
      <c r="B162" s="67" t="s">
        <v>264</v>
      </c>
      <c r="C162" s="64" t="s">
        <v>293</v>
      </c>
      <c r="D162" s="105" t="s">
        <v>294</v>
      </c>
      <c r="E162" s="9"/>
      <c r="F162" s="9"/>
      <c r="G162" s="9"/>
      <c r="H162" s="10"/>
      <c r="I162" s="13"/>
      <c r="J162" s="8"/>
      <c r="K162" s="12"/>
    </row>
    <row r="163" spans="1:11" s="104" customFormat="1" ht="94.5">
      <c r="A163" s="11" t="str">
        <f>IF(AND(D163="",D163=""),"",$D$3&amp;"_"&amp;ROW()-11-COUNTBLANK($D$12:D163))</f>
        <v>Check_MF_127</v>
      </c>
      <c r="B163" s="81" t="s">
        <v>310</v>
      </c>
      <c r="C163" s="64" t="s">
        <v>311</v>
      </c>
      <c r="D163" s="105" t="s">
        <v>312</v>
      </c>
      <c r="E163" s="9"/>
      <c r="F163" s="9"/>
      <c r="G163" s="9"/>
      <c r="H163" s="10"/>
      <c r="I163" s="13"/>
      <c r="J163" s="8"/>
      <c r="K163" s="12"/>
    </row>
    <row r="164" spans="1:11" s="39" customFormat="1" ht="18" customHeight="1">
      <c r="A164" s="32" t="str">
        <f>IF(AND(D164="",D164=""),"",$D$3&amp;"_"&amp;ROW()-11-COUNTBLANK($D$12:D164))</f>
        <v/>
      </c>
      <c r="B164" s="33" t="s">
        <v>314</v>
      </c>
      <c r="C164" s="34"/>
      <c r="D164" s="35"/>
      <c r="E164" s="35"/>
      <c r="F164" s="35"/>
      <c r="G164" s="35"/>
      <c r="H164" s="35"/>
      <c r="I164" s="36"/>
      <c r="J164" s="37"/>
      <c r="K164" s="38"/>
    </row>
    <row r="165" spans="1:11" s="104" customFormat="1" ht="236.25">
      <c r="A165" s="11" t="str">
        <f>IF(AND(D165="",D165=""),"",$D$3&amp;"_"&amp;ROW()-11-COUNTBLANK($D$12:D165))</f>
        <v>Check_MF_128</v>
      </c>
      <c r="B165" s="81" t="s">
        <v>313</v>
      </c>
      <c r="C165" s="64" t="s">
        <v>315</v>
      </c>
      <c r="D165" s="64" t="s">
        <v>316</v>
      </c>
      <c r="E165" s="9"/>
      <c r="F165" s="9"/>
      <c r="G165" s="9"/>
      <c r="H165" s="10"/>
      <c r="I165" s="13"/>
      <c r="J165" s="8"/>
      <c r="K165" s="12"/>
    </row>
    <row r="166" spans="1:11" s="104" customFormat="1" ht="157.5">
      <c r="A166" s="11" t="str">
        <f>IF(AND(D166="",D166=""),"",$D$3&amp;"_"&amp;ROW()-11-COUNTBLANK($D$12:D166))</f>
        <v>Check_MF_129</v>
      </c>
      <c r="B166" s="81" t="s">
        <v>319</v>
      </c>
      <c r="C166" s="64" t="s">
        <v>317</v>
      </c>
      <c r="D166" s="64" t="s">
        <v>318</v>
      </c>
      <c r="E166" s="9"/>
      <c r="F166" s="9"/>
      <c r="G166" s="9"/>
      <c r="H166" s="10"/>
      <c r="I166" s="13"/>
      <c r="J166" s="8"/>
      <c r="K166" s="12"/>
    </row>
    <row r="167" spans="1:11" s="104" customFormat="1" ht="126">
      <c r="A167" s="11" t="str">
        <f>IF(AND(D167="",D167=""),"",$D$3&amp;"_"&amp;ROW()-11-COUNTBLANK($D$12:D167))</f>
        <v>Check_MF_130</v>
      </c>
      <c r="B167" s="193" t="s">
        <v>320</v>
      </c>
      <c r="C167" s="64" t="s">
        <v>321</v>
      </c>
      <c r="D167" s="105" t="s">
        <v>322</v>
      </c>
      <c r="E167" s="9"/>
      <c r="F167" s="9"/>
      <c r="G167" s="9"/>
      <c r="H167" s="10"/>
      <c r="I167" s="13"/>
      <c r="J167" s="8"/>
      <c r="K167" s="12"/>
    </row>
    <row r="168" spans="1:11" s="104" customFormat="1" ht="141.75">
      <c r="A168" s="11" t="str">
        <f>IF(AND(D168="",D168=""),"",$D$3&amp;"_"&amp;ROW()-11-COUNTBLANK($D$12:D168))</f>
        <v>Check_MF_131</v>
      </c>
      <c r="B168" s="194"/>
      <c r="C168" s="64" t="s">
        <v>323</v>
      </c>
      <c r="D168" s="105" t="s">
        <v>324</v>
      </c>
      <c r="E168" s="9"/>
      <c r="F168" s="9"/>
      <c r="G168" s="9"/>
      <c r="H168" s="10"/>
      <c r="I168" s="13"/>
      <c r="J168" s="8"/>
      <c r="K168" s="12"/>
    </row>
    <row r="169" spans="1:11" s="39" customFormat="1" ht="18" customHeight="1">
      <c r="A169" s="32" t="str">
        <f>IF(AND(D169="",D169=""),"",$D$3&amp;"_"&amp;ROW()-11-COUNTBLANK($D$12:D169))</f>
        <v/>
      </c>
      <c r="B169" s="33" t="s">
        <v>328</v>
      </c>
      <c r="C169" s="34"/>
      <c r="D169" s="35"/>
      <c r="E169" s="35"/>
      <c r="F169" s="35"/>
      <c r="G169" s="35"/>
      <c r="H169" s="35"/>
      <c r="I169" s="36"/>
      <c r="J169" s="37"/>
      <c r="K169" s="38"/>
    </row>
    <row r="170" spans="1:11" s="104" customFormat="1" ht="165" customHeight="1">
      <c r="A170" s="11" t="str">
        <f>IF(AND(D170="",D170=""),"",$D$3&amp;"_"&amp;ROW()-11-COUNTBLANK($D$12:D170))</f>
        <v>Check_MF_132</v>
      </c>
      <c r="B170" s="129" t="s">
        <v>325</v>
      </c>
      <c r="C170" s="117" t="s">
        <v>326</v>
      </c>
      <c r="D170" s="118" t="s">
        <v>327</v>
      </c>
      <c r="E170" s="9"/>
      <c r="F170" s="9"/>
      <c r="G170" s="9"/>
      <c r="H170" s="10"/>
      <c r="I170" s="13"/>
      <c r="J170" s="8"/>
      <c r="K170" s="12"/>
    </row>
    <row r="171" spans="1:11" s="104" customFormat="1" ht="109.5" customHeight="1">
      <c r="A171" s="11" t="str">
        <f>IF(AND(D171="",D171=""),"",$D$3&amp;"_"&amp;ROW()-11-COUNTBLANK($D$12:D171))</f>
        <v>Check_MF_133</v>
      </c>
      <c r="B171" s="124" t="s">
        <v>329</v>
      </c>
      <c r="C171" s="127" t="s">
        <v>330</v>
      </c>
      <c r="D171" s="128" t="s">
        <v>331</v>
      </c>
      <c r="E171" s="9"/>
      <c r="F171" s="9"/>
      <c r="G171" s="9"/>
      <c r="H171" s="10"/>
      <c r="I171" s="13"/>
      <c r="J171" s="8"/>
      <c r="K171" s="12"/>
    </row>
    <row r="172" spans="1:11" s="39" customFormat="1" ht="18" customHeight="1">
      <c r="A172" s="32" t="str">
        <f>IF(AND(D172="",D172=""),"",$D$3&amp;"_"&amp;ROW()-11-COUNTBLANK($D$12:D172))</f>
        <v/>
      </c>
      <c r="B172" s="33" t="s">
        <v>332</v>
      </c>
      <c r="C172" s="34"/>
      <c r="D172" s="35"/>
      <c r="E172" s="35"/>
      <c r="F172" s="35"/>
      <c r="G172" s="35"/>
      <c r="H172" s="35"/>
      <c r="I172" s="36"/>
      <c r="J172" s="37"/>
      <c r="K172" s="38"/>
    </row>
    <row r="173" spans="1:11" s="125" customFormat="1" ht="138" customHeight="1">
      <c r="A173" s="126" t="str">
        <f>IF(AND(D173="",D173=""),"",$D$3&amp;"_"&amp;ROW()-11-COUNTBLANK($D$12:D173))</f>
        <v>Check_MF_134</v>
      </c>
      <c r="B173" s="191" t="s">
        <v>458</v>
      </c>
      <c r="C173" s="115" t="s">
        <v>471</v>
      </c>
      <c r="D173" s="115" t="s">
        <v>472</v>
      </c>
      <c r="E173" s="9"/>
      <c r="F173" s="9"/>
      <c r="G173" s="9"/>
      <c r="H173" s="10"/>
      <c r="I173" s="13"/>
      <c r="J173" s="8"/>
      <c r="K173" s="12"/>
    </row>
    <row r="174" spans="1:11" s="125" customFormat="1" ht="103.5" customHeight="1">
      <c r="A174" s="126" t="str">
        <f>IF(AND(D174="",D174=""),"",$D$3&amp;"_"&amp;ROW()-11-COUNTBLANK($D$12:D174))</f>
        <v>Check_MF_135</v>
      </c>
      <c r="B174" s="192"/>
      <c r="C174" s="115" t="s">
        <v>485</v>
      </c>
      <c r="D174" s="115" t="s">
        <v>487</v>
      </c>
      <c r="E174" s="9"/>
      <c r="F174" s="9"/>
      <c r="G174" s="9"/>
      <c r="H174" s="10"/>
      <c r="I174" s="13"/>
      <c r="J174" s="8"/>
      <c r="K174" s="12"/>
    </row>
    <row r="175" spans="1:11" s="125" customFormat="1" ht="150" customHeight="1">
      <c r="A175" s="126" t="str">
        <f>IF(AND(D175="",D175=""),"",$D$3&amp;"_"&amp;ROW()-11-COUNTBLANK($D$12:D175))</f>
        <v>Check_MF_136</v>
      </c>
      <c r="B175" s="204"/>
      <c r="C175" s="115" t="s">
        <v>486</v>
      </c>
      <c r="D175" s="115" t="s">
        <v>488</v>
      </c>
      <c r="E175" s="9"/>
      <c r="F175" s="9"/>
      <c r="G175" s="9"/>
      <c r="H175" s="10"/>
      <c r="I175" s="13"/>
      <c r="J175" s="8"/>
      <c r="K175" s="12"/>
    </row>
    <row r="176" spans="1:11" s="39" customFormat="1" ht="18" customHeight="1">
      <c r="A176" s="32" t="str">
        <f>IF(AND(D176="",D176=""),"",$D$3&amp;"_"&amp;ROW()-11-COUNTBLANK($D$12:D176))</f>
        <v/>
      </c>
      <c r="B176" s="33" t="s">
        <v>333</v>
      </c>
      <c r="C176" s="34"/>
      <c r="D176" s="35"/>
      <c r="E176" s="35"/>
      <c r="F176" s="35"/>
      <c r="G176" s="35"/>
      <c r="H176" s="35"/>
      <c r="I176" s="36"/>
      <c r="J176" s="37"/>
      <c r="K176" s="38"/>
    </row>
    <row r="177" spans="1:11" s="104" customFormat="1" ht="393.75">
      <c r="A177" s="11" t="str">
        <f>IF(AND(D177="",D177=""),"",$D$3&amp;"_"&amp;ROW()-11-COUNTBLANK($D$12:D177))</f>
        <v>Check_MF_137</v>
      </c>
      <c r="B177" s="64" t="s">
        <v>334</v>
      </c>
      <c r="C177" s="115" t="s">
        <v>335</v>
      </c>
      <c r="D177" s="27" t="s">
        <v>336</v>
      </c>
      <c r="E177" s="9"/>
      <c r="F177" s="9"/>
      <c r="G177" s="9"/>
      <c r="H177" s="10"/>
      <c r="I177" s="13"/>
      <c r="J177" s="8"/>
      <c r="K177" s="12"/>
    </row>
    <row r="178" spans="1:11" s="104" customFormat="1" ht="220.5">
      <c r="A178" s="11" t="str">
        <f>IF(AND(D178="",D178=""),"",$D$3&amp;"_"&amp;ROW()-11-COUNTBLANK($D$12:D178))</f>
        <v>Check_MF_138</v>
      </c>
      <c r="B178" s="64" t="s">
        <v>337</v>
      </c>
      <c r="C178" s="64" t="s">
        <v>338</v>
      </c>
      <c r="D178" s="27" t="s">
        <v>339</v>
      </c>
      <c r="E178" s="9"/>
      <c r="F178" s="9"/>
      <c r="G178" s="9"/>
      <c r="H178" s="10"/>
      <c r="I178" s="13"/>
      <c r="J178" s="8"/>
      <c r="K178" s="12"/>
    </row>
    <row r="179" spans="1:11" s="104" customFormat="1" ht="252">
      <c r="A179" s="11" t="str">
        <f>IF(AND(D179="",D179=""),"",$D$3&amp;"_"&amp;ROW()-11-COUNTBLANK($D$12:D179))</f>
        <v>Check_MF_139</v>
      </c>
      <c r="B179" s="62" t="s">
        <v>340</v>
      </c>
      <c r="C179" s="64" t="s">
        <v>341</v>
      </c>
      <c r="D179" s="27" t="s">
        <v>342</v>
      </c>
      <c r="E179" s="9"/>
      <c r="F179" s="9"/>
      <c r="G179" s="9"/>
      <c r="H179" s="10"/>
      <c r="I179" s="13"/>
      <c r="J179" s="8"/>
      <c r="K179" s="12"/>
    </row>
    <row r="180" spans="1:11" s="39" customFormat="1" ht="18" customHeight="1">
      <c r="A180" s="32" t="str">
        <f>IF(AND(D180="",D180=""),"",$D$3&amp;"_"&amp;ROW()-11-COUNTBLANK($D$12:D180))</f>
        <v/>
      </c>
      <c r="B180" s="33" t="s">
        <v>352</v>
      </c>
      <c r="C180" s="34"/>
      <c r="D180" s="35"/>
      <c r="E180" s="35"/>
      <c r="F180" s="35"/>
      <c r="G180" s="35"/>
      <c r="H180" s="35"/>
      <c r="I180" s="36"/>
      <c r="J180" s="37"/>
      <c r="K180" s="38"/>
    </row>
    <row r="181" spans="1:11" s="104" customFormat="1" ht="94.5">
      <c r="A181" s="11" t="str">
        <f>IF(AND(D181="",D181=""),"",$D$3&amp;"_"&amp;ROW()-11-COUNTBLANK($D$12:D181))</f>
        <v>Check_MF_140</v>
      </c>
      <c r="B181" s="131" t="s">
        <v>343</v>
      </c>
      <c r="C181" s="131" t="s">
        <v>344</v>
      </c>
      <c r="D181" s="132" t="s">
        <v>345</v>
      </c>
      <c r="E181" s="9"/>
      <c r="F181" s="9"/>
      <c r="G181" s="9"/>
      <c r="H181" s="10"/>
      <c r="I181" s="13"/>
      <c r="J181" s="8"/>
      <c r="K181" s="12"/>
    </row>
    <row r="182" spans="1:11" s="104" customFormat="1" ht="126">
      <c r="A182" s="11" t="str">
        <f>IF(AND(D182="",D182=""),"",$D$3&amp;"_"&amp;ROW()-11-COUNTBLANK($D$12:D182))</f>
        <v>Check_MF_141</v>
      </c>
      <c r="B182" s="131" t="s">
        <v>346</v>
      </c>
      <c r="C182" s="131" t="s">
        <v>347</v>
      </c>
      <c r="D182" s="132" t="s">
        <v>348</v>
      </c>
      <c r="E182" s="9"/>
      <c r="F182" s="9"/>
      <c r="G182" s="9"/>
      <c r="H182" s="10"/>
      <c r="I182" s="13"/>
      <c r="J182" s="8"/>
      <c r="K182" s="12"/>
    </row>
    <row r="183" spans="1:11" s="104" customFormat="1" ht="110.25">
      <c r="A183" s="11" t="str">
        <f>IF(AND(D183="",D183=""),"",$D$3&amp;"_"&amp;ROW()-11-COUNTBLANK($D$12:D183))</f>
        <v>Check_MF_142</v>
      </c>
      <c r="B183" s="116" t="s">
        <v>349</v>
      </c>
      <c r="C183" s="131" t="s">
        <v>350</v>
      </c>
      <c r="D183" s="132" t="s">
        <v>351</v>
      </c>
      <c r="E183" s="9"/>
      <c r="F183" s="9"/>
      <c r="G183" s="9"/>
      <c r="H183" s="10"/>
      <c r="I183" s="13"/>
      <c r="J183" s="8"/>
      <c r="K183" s="12"/>
    </row>
    <row r="184" spans="1:11" s="31" customFormat="1" ht="15.75">
      <c r="A184" s="130" t="s">
        <v>353</v>
      </c>
      <c r="B184" s="119" t="s">
        <v>354</v>
      </c>
      <c r="C184" s="109"/>
      <c r="D184" s="109"/>
      <c r="E184" s="110"/>
      <c r="F184" s="110"/>
      <c r="G184" s="110"/>
      <c r="H184" s="110"/>
      <c r="I184" s="111"/>
      <c r="J184" s="112"/>
      <c r="K184" s="113"/>
    </row>
    <row r="185" spans="1:11" s="39" customFormat="1" ht="18" customHeight="1">
      <c r="A185" s="32" t="str">
        <f>IF(AND(D185="",D185=""),"",$D$3&amp;"_"&amp;ROW()-11-COUNTBLANK($D$12:D185))</f>
        <v/>
      </c>
      <c r="B185" s="33" t="s">
        <v>355</v>
      </c>
      <c r="C185" s="34"/>
      <c r="D185" s="35"/>
      <c r="E185" s="35"/>
      <c r="F185" s="35"/>
      <c r="G185" s="35"/>
      <c r="H185" s="35"/>
      <c r="I185" s="36"/>
      <c r="J185" s="37"/>
      <c r="K185" s="38"/>
    </row>
    <row r="186" spans="1:11" s="104" customFormat="1" ht="110.25">
      <c r="A186" s="11" t="str">
        <f>IF(AND(D186="",D186=""),"",$D$3&amp;"_"&amp;ROW()-11-COUNTBLANK($D$12:D186))</f>
        <v>Check_MF_143</v>
      </c>
      <c r="B186" s="124" t="s">
        <v>61</v>
      </c>
      <c r="C186" s="121" t="s">
        <v>357</v>
      </c>
      <c r="D186" s="132" t="s">
        <v>356</v>
      </c>
      <c r="E186" s="9"/>
      <c r="F186" s="9"/>
      <c r="G186" s="9"/>
      <c r="H186" s="10"/>
      <c r="I186" s="13"/>
      <c r="J186" s="8"/>
      <c r="K186" s="12"/>
    </row>
    <row r="187" spans="1:11" s="104" customFormat="1" ht="63">
      <c r="A187" s="11" t="str">
        <f>IF(AND(D187="",D187=""),"",$D$3&amp;"_"&amp;ROW()-11-COUNTBLANK($D$12:D187))</f>
        <v>Check_MF_144</v>
      </c>
      <c r="B187" s="120" t="s">
        <v>358</v>
      </c>
      <c r="C187" s="134" t="s">
        <v>359</v>
      </c>
      <c r="D187" s="135" t="s">
        <v>360</v>
      </c>
      <c r="E187" s="9"/>
      <c r="F187" s="9"/>
      <c r="G187" s="9"/>
      <c r="H187" s="10"/>
      <c r="I187" s="13"/>
      <c r="J187" s="8"/>
      <c r="K187" s="12"/>
    </row>
    <row r="188" spans="1:11" s="104" customFormat="1" ht="157.5">
      <c r="A188" s="11" t="str">
        <f>IF(AND(D188="",D188=""),"",$D$3&amp;"_"&amp;ROW()-11-COUNTBLANK($D$12:D188))</f>
        <v>Check_MF_145</v>
      </c>
      <c r="B188" s="120" t="s">
        <v>361</v>
      </c>
      <c r="C188" s="134" t="s">
        <v>362</v>
      </c>
      <c r="D188" s="135" t="s">
        <v>363</v>
      </c>
      <c r="E188" s="9"/>
      <c r="F188" s="9"/>
      <c r="G188" s="9"/>
      <c r="H188" s="10"/>
      <c r="I188" s="13"/>
      <c r="J188" s="8"/>
      <c r="K188" s="12"/>
    </row>
    <row r="189" spans="1:11" s="39" customFormat="1" ht="18" customHeight="1">
      <c r="A189" s="32" t="str">
        <f>IF(AND(D189="",D189=""),"",$D$3&amp;"_"&amp;ROW()-11-COUNTBLANK($D$12:D189))</f>
        <v/>
      </c>
      <c r="B189" s="33" t="s">
        <v>364</v>
      </c>
      <c r="C189" s="34"/>
      <c r="D189" s="35"/>
      <c r="E189" s="35"/>
      <c r="F189" s="35"/>
      <c r="G189" s="35"/>
      <c r="H189" s="35"/>
      <c r="I189" s="36"/>
      <c r="J189" s="37"/>
      <c r="K189" s="38"/>
    </row>
    <row r="190" spans="1:11" s="104" customFormat="1" ht="141.75">
      <c r="A190" s="11" t="str">
        <f>IF(AND(D190="",D190=""),"",$D$3&amp;"_"&amp;ROW()-11-COUNTBLANK($D$12:D190))</f>
        <v>Check_MF_146</v>
      </c>
      <c r="B190" s="205" t="s">
        <v>365</v>
      </c>
      <c r="C190" s="136" t="s">
        <v>503</v>
      </c>
      <c r="D190" s="124" t="s">
        <v>366</v>
      </c>
      <c r="E190" s="9"/>
      <c r="F190" s="9"/>
      <c r="G190" s="9"/>
      <c r="H190" s="10"/>
      <c r="I190" s="13"/>
      <c r="J190" s="8"/>
      <c r="K190" s="12"/>
    </row>
    <row r="191" spans="1:11" s="104" customFormat="1" ht="141.75">
      <c r="A191" s="11" t="str">
        <f>IF(AND(D191="",D191=""),"",$D$3&amp;"_"&amp;ROW()-11-COUNTBLANK($D$12:D191))</f>
        <v>Check_MF_147</v>
      </c>
      <c r="B191" s="205"/>
      <c r="C191" s="136" t="s">
        <v>504</v>
      </c>
      <c r="D191" s="137" t="s">
        <v>367</v>
      </c>
      <c r="E191" s="9"/>
      <c r="F191" s="9"/>
      <c r="G191" s="9"/>
      <c r="H191" s="10"/>
      <c r="I191" s="13"/>
      <c r="J191" s="8"/>
      <c r="K191" s="12"/>
    </row>
    <row r="192" spans="1:11" s="39" customFormat="1" ht="18" customHeight="1">
      <c r="A192" s="32" t="str">
        <f>IF(AND(D192="",D192=""),"",$D$3&amp;"_"&amp;ROW()-11-COUNTBLANK($D$12:D192))</f>
        <v/>
      </c>
      <c r="B192" s="33" t="s">
        <v>368</v>
      </c>
      <c r="C192" s="34"/>
      <c r="D192" s="35"/>
      <c r="E192" s="35"/>
      <c r="F192" s="35"/>
      <c r="G192" s="35"/>
      <c r="H192" s="35"/>
      <c r="I192" s="36"/>
      <c r="J192" s="37"/>
      <c r="K192" s="38"/>
    </row>
    <row r="193" spans="1:11" s="7" customFormat="1" ht="78.75">
      <c r="A193" s="11" t="str">
        <f>IF(AND(D193="",D193=""),"",$D$3&amp;"_"&amp;ROW()-11-COUNTBLANK($D$12:D193))</f>
        <v>Check_MF_148</v>
      </c>
      <c r="B193" s="137" t="s">
        <v>369</v>
      </c>
      <c r="C193" s="136" t="s">
        <v>370</v>
      </c>
      <c r="D193" s="138" t="s">
        <v>371</v>
      </c>
      <c r="E193" s="9"/>
      <c r="F193" s="9"/>
      <c r="G193" s="9"/>
      <c r="H193" s="10"/>
      <c r="I193" s="13"/>
      <c r="J193" s="8"/>
      <c r="K193" s="12"/>
    </row>
    <row r="194" spans="1:11" s="7" customFormat="1" ht="126">
      <c r="A194" s="11" t="str">
        <f>IF(AND(D194="",D194=""),"",$D$3&amp;"_"&amp;ROW()-11-COUNTBLANK($D$12:D194))</f>
        <v>Check_MF_149</v>
      </c>
      <c r="B194" s="137" t="s">
        <v>473</v>
      </c>
      <c r="C194" s="136" t="s">
        <v>474</v>
      </c>
      <c r="D194" s="138" t="s">
        <v>475</v>
      </c>
      <c r="E194" s="9"/>
      <c r="F194" s="9"/>
      <c r="G194" s="9"/>
      <c r="H194" s="10"/>
      <c r="I194" s="13"/>
      <c r="J194" s="8"/>
      <c r="K194" s="12"/>
    </row>
    <row r="195" spans="1:11" s="7" customFormat="1" ht="173.25">
      <c r="A195" s="11" t="str">
        <f>IF(AND(D195="",D195=""),"",$D$3&amp;"_"&amp;ROW()-11-COUNTBLANK($D$12:D195))</f>
        <v>Check_MF_150</v>
      </c>
      <c r="B195" s="137" t="s">
        <v>372</v>
      </c>
      <c r="C195" s="136" t="s">
        <v>476</v>
      </c>
      <c r="D195" s="138" t="s">
        <v>477</v>
      </c>
      <c r="E195" s="9"/>
      <c r="F195" s="9"/>
      <c r="G195" s="9"/>
      <c r="H195" s="10"/>
      <c r="I195" s="13"/>
      <c r="J195" s="8"/>
      <c r="K195" s="12"/>
    </row>
    <row r="196" spans="1:11" s="39" customFormat="1" ht="18" customHeight="1">
      <c r="A196" s="32" t="str">
        <f>IF(AND(D196="",D196=""),"",$D$3&amp;"_"&amp;ROW()-11-COUNTBLANK($D$12:D196))</f>
        <v/>
      </c>
      <c r="B196" s="33" t="s">
        <v>379</v>
      </c>
      <c r="C196" s="34"/>
      <c r="D196" s="35"/>
      <c r="E196" s="35"/>
      <c r="F196" s="35"/>
      <c r="G196" s="35"/>
      <c r="H196" s="35"/>
      <c r="I196" s="36"/>
      <c r="J196" s="37"/>
      <c r="K196" s="38"/>
    </row>
    <row r="197" spans="1:11" s="7" customFormat="1" ht="157.5">
      <c r="A197" s="11" t="str">
        <f>IF(AND(D197="",D197=""),"",$D$3&amp;"_"&amp;ROW()-11-COUNTBLANK($D$12:D197))</f>
        <v>Check_MF_151</v>
      </c>
      <c r="B197" s="198" t="s">
        <v>380</v>
      </c>
      <c r="C197" s="134" t="s">
        <v>375</v>
      </c>
      <c r="D197" s="134" t="s">
        <v>376</v>
      </c>
      <c r="E197" s="9"/>
      <c r="F197" s="9"/>
      <c r="G197" s="9"/>
      <c r="H197" s="10"/>
      <c r="I197" s="13"/>
      <c r="J197" s="8"/>
      <c r="K197" s="12"/>
    </row>
    <row r="198" spans="1:11" s="7" customFormat="1" ht="63">
      <c r="A198" s="11" t="str">
        <f>IF(AND(D198="",D198=""),"",$D$3&amp;"_"&amp;ROW()-11-COUNTBLANK($D$12:D198))</f>
        <v>Check_MF_152</v>
      </c>
      <c r="B198" s="199"/>
      <c r="C198" s="122" t="s">
        <v>373</v>
      </c>
      <c r="D198" s="122" t="s">
        <v>374</v>
      </c>
      <c r="E198" s="9"/>
      <c r="F198" s="9"/>
      <c r="G198" s="9"/>
      <c r="H198" s="10"/>
      <c r="I198" s="13"/>
      <c r="J198" s="8"/>
      <c r="K198" s="12"/>
    </row>
    <row r="199" spans="1:11" s="7" customFormat="1" ht="78.75">
      <c r="A199" s="11" t="str">
        <f>IF(AND(D199="",D199=""),"",$D$3&amp;"_"&amp;ROW()-11-COUNTBLANK($D$12:D199))</f>
        <v>Check_MF_153</v>
      </c>
      <c r="B199" s="139" t="s">
        <v>377</v>
      </c>
      <c r="C199" s="136" t="s">
        <v>381</v>
      </c>
      <c r="D199" s="133" t="s">
        <v>378</v>
      </c>
      <c r="E199" s="9"/>
      <c r="F199" s="9"/>
      <c r="G199" s="9"/>
      <c r="H199" s="10"/>
      <c r="I199" s="13"/>
      <c r="J199" s="8"/>
      <c r="K199" s="12"/>
    </row>
    <row r="200" spans="1:11" s="39" customFormat="1" ht="18" customHeight="1">
      <c r="A200" s="32" t="str">
        <f>IF(AND(D200="",D200=""),"",$D$3&amp;"_"&amp;ROW()-11-COUNTBLANK($D$12:D200))</f>
        <v/>
      </c>
      <c r="B200" s="33" t="s">
        <v>385</v>
      </c>
      <c r="C200" s="34"/>
      <c r="D200" s="35"/>
      <c r="E200" s="35"/>
      <c r="F200" s="35"/>
      <c r="G200" s="35"/>
      <c r="H200" s="35"/>
      <c r="I200" s="36"/>
      <c r="J200" s="37"/>
      <c r="K200" s="38"/>
    </row>
    <row r="201" spans="1:11" s="7" customFormat="1" ht="283.5">
      <c r="A201" s="141" t="str">
        <f>IF(AND(D201="",D201=""),"",$D$3&amp;"_"&amp;ROW()-11-COUNTBLANK($D$12:D201))</f>
        <v>Check_MF_154</v>
      </c>
      <c r="B201" s="142" t="s">
        <v>382</v>
      </c>
      <c r="C201" s="122" t="s">
        <v>383</v>
      </c>
      <c r="D201" s="133" t="s">
        <v>384</v>
      </c>
      <c r="E201" s="9"/>
      <c r="F201" s="9"/>
      <c r="G201" s="9"/>
      <c r="H201" s="10"/>
      <c r="I201" s="13"/>
      <c r="J201" s="8"/>
      <c r="K201" s="12"/>
    </row>
    <row r="202" spans="1:11" s="7" customFormat="1" ht="126">
      <c r="A202" s="141" t="str">
        <f>IF(AND(D202="",D202=""),"",$D$3&amp;"_"&amp;ROW()-11-COUNTBLANK($D$12:D202))</f>
        <v>Check_MF_155</v>
      </c>
      <c r="B202" s="189" t="s">
        <v>386</v>
      </c>
      <c r="C202" s="122" t="s">
        <v>387</v>
      </c>
      <c r="D202" s="133" t="s">
        <v>505</v>
      </c>
      <c r="E202" s="9"/>
      <c r="F202" s="9"/>
      <c r="G202" s="9"/>
      <c r="H202" s="10"/>
      <c r="I202" s="13"/>
      <c r="J202" s="8"/>
      <c r="K202" s="12"/>
    </row>
    <row r="203" spans="1:11" s="39" customFormat="1" ht="18" customHeight="1">
      <c r="A203" s="32" t="str">
        <f>IF(AND(D203="",D203=""),"",$D$3&amp;"_"&amp;ROW()-11-COUNTBLANK($D$12:D203))</f>
        <v/>
      </c>
      <c r="B203" s="33" t="s">
        <v>394</v>
      </c>
      <c r="C203" s="34"/>
      <c r="D203" s="35"/>
      <c r="E203" s="35"/>
      <c r="F203" s="35"/>
      <c r="G203" s="35"/>
      <c r="H203" s="35"/>
      <c r="I203" s="36"/>
      <c r="J203" s="37"/>
      <c r="K203" s="38"/>
    </row>
    <row r="204" spans="1:11" s="140" customFormat="1" ht="110.25">
      <c r="A204" s="141" t="str">
        <f>IF(AND(D204="",D204=""),"",$D$3&amp;"_"&amp;ROW()-11-COUNTBLANK($D$12:D204))</f>
        <v>Check_MF_156</v>
      </c>
      <c r="B204" s="200" t="s">
        <v>388</v>
      </c>
      <c r="C204" s="134" t="s">
        <v>395</v>
      </c>
      <c r="D204" s="135" t="s">
        <v>514</v>
      </c>
      <c r="E204" s="9"/>
      <c r="F204" s="9"/>
      <c r="G204" s="9"/>
      <c r="H204" s="10"/>
      <c r="I204" s="13"/>
      <c r="J204" s="8"/>
      <c r="K204" s="12"/>
    </row>
    <row r="205" spans="1:11" s="140" customFormat="1" ht="78.75">
      <c r="A205" s="141" t="str">
        <f>IF(AND(D205="",D205=""),"",$D$3&amp;"_"&amp;ROW()-11-COUNTBLANK($D$12:D205))</f>
        <v>Check_MF_157</v>
      </c>
      <c r="B205" s="200"/>
      <c r="C205" s="134" t="s">
        <v>389</v>
      </c>
      <c r="D205" s="135" t="s">
        <v>515</v>
      </c>
      <c r="E205" s="9"/>
      <c r="F205" s="9"/>
      <c r="G205" s="9"/>
      <c r="H205" s="10"/>
      <c r="I205" s="13"/>
      <c r="J205" s="8"/>
      <c r="K205" s="12"/>
    </row>
    <row r="206" spans="1:11" s="140" customFormat="1" ht="78.75">
      <c r="A206" s="141" t="str">
        <f>IF(AND(D206="",D206=""),"",$D$3&amp;"_"&amp;ROW()-11-COUNTBLANK($D$12:D206))</f>
        <v>Check_MF_158</v>
      </c>
      <c r="B206" s="198" t="s">
        <v>391</v>
      </c>
      <c r="C206" s="122" t="s">
        <v>396</v>
      </c>
      <c r="D206" s="133" t="s">
        <v>390</v>
      </c>
      <c r="E206" s="9"/>
      <c r="F206" s="9"/>
      <c r="G206" s="9"/>
      <c r="H206" s="10"/>
      <c r="I206" s="13"/>
      <c r="J206" s="8"/>
      <c r="K206" s="12"/>
    </row>
    <row r="207" spans="1:11" s="140" customFormat="1" ht="47.25">
      <c r="A207" s="141" t="str">
        <f>IF(AND(D207="",D207=""),"",$D$3&amp;"_"&amp;ROW()-11-COUNTBLANK($D$12:D207))</f>
        <v>Check_MF_159</v>
      </c>
      <c r="B207" s="199"/>
      <c r="C207" s="122" t="s">
        <v>392</v>
      </c>
      <c r="D207" s="133" t="s">
        <v>393</v>
      </c>
      <c r="E207" s="9"/>
      <c r="F207" s="9"/>
      <c r="G207" s="9"/>
      <c r="H207" s="10"/>
      <c r="I207" s="13"/>
      <c r="J207" s="8"/>
      <c r="K207" s="12"/>
    </row>
    <row r="208" spans="1:11" s="39" customFormat="1" ht="18" customHeight="1">
      <c r="A208" s="32" t="str">
        <f>IF(AND(D208="",D208=""),"",$D$3&amp;"_"&amp;ROW()-11-COUNTBLANK($D$12:D208))</f>
        <v/>
      </c>
      <c r="B208" s="33" t="s">
        <v>398</v>
      </c>
      <c r="C208" s="34"/>
      <c r="D208" s="35"/>
      <c r="E208" s="35"/>
      <c r="F208" s="35"/>
      <c r="G208" s="35"/>
      <c r="H208" s="35"/>
      <c r="I208" s="36"/>
      <c r="J208" s="37"/>
      <c r="K208" s="38"/>
    </row>
    <row r="209" spans="1:11" s="7" customFormat="1" ht="141.75">
      <c r="A209" s="141" t="str">
        <f>IF(AND(D209="",D209=""),"",$D$3&amp;"_"&amp;ROW()-11-COUNTBLANK($D$12:D209))</f>
        <v>Check_MF_160</v>
      </c>
      <c r="B209" s="142" t="s">
        <v>397</v>
      </c>
      <c r="C209" s="122" t="s">
        <v>399</v>
      </c>
      <c r="D209" s="122" t="s">
        <v>400</v>
      </c>
      <c r="E209" s="9"/>
      <c r="F209" s="9"/>
      <c r="G209" s="9"/>
      <c r="H209" s="10"/>
      <c r="I209" s="13"/>
      <c r="J209" s="8"/>
      <c r="K209" s="12"/>
    </row>
    <row r="210" spans="1:11" s="39" customFormat="1" ht="18" customHeight="1">
      <c r="A210" s="32" t="str">
        <f>IF(AND(D210="",D210=""),"",$D$3&amp;"_"&amp;ROW()-11-COUNTBLANK($D$12:D210))</f>
        <v/>
      </c>
      <c r="B210" s="33" t="s">
        <v>401</v>
      </c>
      <c r="C210" s="34"/>
      <c r="D210" s="35"/>
      <c r="E210" s="35"/>
      <c r="F210" s="35"/>
      <c r="G210" s="35"/>
      <c r="H210" s="35"/>
      <c r="I210" s="36"/>
      <c r="J210" s="37"/>
      <c r="K210" s="38"/>
    </row>
    <row r="211" spans="1:11" s="7" customFormat="1" ht="94.5">
      <c r="A211" s="141" t="str">
        <f>IF(AND(D211="",D211=""),"",$D$3&amp;"_"&amp;ROW()-11-COUNTBLANK($D$12:D211))</f>
        <v>Check_MF_161</v>
      </c>
      <c r="B211" s="143" t="s">
        <v>402</v>
      </c>
      <c r="C211" s="122" t="s">
        <v>403</v>
      </c>
      <c r="D211" s="122" t="s">
        <v>404</v>
      </c>
      <c r="E211" s="9"/>
      <c r="F211" s="9"/>
      <c r="G211" s="9"/>
      <c r="H211" s="10"/>
      <c r="I211" s="13"/>
      <c r="J211" s="8"/>
      <c r="K211" s="12"/>
    </row>
    <row r="212" spans="1:11" s="31" customFormat="1" ht="15.75">
      <c r="A212" s="130" t="s">
        <v>353</v>
      </c>
      <c r="B212" s="119" t="s">
        <v>405</v>
      </c>
      <c r="C212" s="109"/>
      <c r="D212" s="109"/>
      <c r="E212" s="110"/>
      <c r="F212" s="110"/>
      <c r="G212" s="110"/>
      <c r="H212" s="110"/>
      <c r="I212" s="111"/>
      <c r="J212" s="112"/>
      <c r="K212" s="113"/>
    </row>
    <row r="213" spans="1:11" s="39" customFormat="1" ht="18" customHeight="1">
      <c r="A213" s="32" t="str">
        <f>IF(AND(D213="",D213=""),"",$D$3&amp;"_"&amp;ROW()-11-COUNTBLANK($D$12:D213))</f>
        <v/>
      </c>
      <c r="B213" s="33" t="s">
        <v>426</v>
      </c>
      <c r="C213" s="34"/>
      <c r="D213" s="35"/>
      <c r="E213" s="35"/>
      <c r="F213" s="35"/>
      <c r="G213" s="35"/>
      <c r="H213" s="35"/>
      <c r="I213" s="36"/>
      <c r="J213" s="37"/>
      <c r="K213" s="38"/>
    </row>
    <row r="214" spans="1:11" s="159" customFormat="1" ht="98.25" customHeight="1">
      <c r="A214" s="162" t="str">
        <f>IF(AND(D214="",D214=""),"",$D$3&amp;"_"&amp;ROW()-11-COUNTBLANK($D$12:D214))</f>
        <v>Check_MF_162</v>
      </c>
      <c r="B214" s="217" t="s">
        <v>431</v>
      </c>
      <c r="C214" s="163" t="s">
        <v>510</v>
      </c>
      <c r="D214" s="163" t="s">
        <v>511</v>
      </c>
      <c r="E214" s="9"/>
      <c r="F214" s="9"/>
      <c r="G214" s="9"/>
      <c r="H214" s="10"/>
      <c r="I214" s="13"/>
      <c r="J214" s="8"/>
      <c r="K214" s="12"/>
    </row>
    <row r="215" spans="1:11" s="144" customFormat="1" ht="150.75" customHeight="1">
      <c r="A215" s="162" t="str">
        <f>IF(AND(D215="",D215=""),"",$D$3&amp;"_"&amp;ROW()-11-COUNTBLANK($D$12:D215))</f>
        <v>Check_MF_163</v>
      </c>
      <c r="B215" s="218"/>
      <c r="C215" s="163" t="s">
        <v>512</v>
      </c>
      <c r="D215" s="146" t="s">
        <v>513</v>
      </c>
      <c r="E215" s="9"/>
      <c r="F215" s="9"/>
      <c r="G215" s="9"/>
      <c r="H215" s="10"/>
      <c r="I215" s="13"/>
      <c r="J215" s="8"/>
      <c r="K215" s="12"/>
    </row>
    <row r="216" spans="1:11" s="153" customFormat="1" ht="157.5" customHeight="1">
      <c r="A216" s="154" t="str">
        <f>IF(AND(D216="",D216=""),"",$D$3&amp;"_"&amp;ROW()-11-COUNTBLANK($D$12:D216))</f>
        <v>Check_MF_164</v>
      </c>
      <c r="B216" s="219"/>
      <c r="C216" s="157" t="s">
        <v>430</v>
      </c>
      <c r="D216" s="149" t="s">
        <v>429</v>
      </c>
      <c r="E216" s="9"/>
      <c r="F216" s="9"/>
      <c r="G216" s="9"/>
      <c r="H216" s="10"/>
      <c r="I216" s="13"/>
      <c r="J216" s="8"/>
      <c r="K216" s="12"/>
    </row>
    <row r="217" spans="1:11" s="156" customFormat="1" ht="18" customHeight="1">
      <c r="A217" s="155" t="str">
        <f>IF(AND(D217="",D217=""),"",$D$3&amp;"_"&amp;ROW()-11-COUNTBLANK($D$12:D217))</f>
        <v/>
      </c>
      <c r="B217" s="33" t="s">
        <v>409</v>
      </c>
      <c r="C217" s="34"/>
      <c r="D217" s="35"/>
      <c r="E217" s="35"/>
      <c r="F217" s="35"/>
      <c r="G217" s="35"/>
      <c r="H217" s="35"/>
      <c r="I217" s="36"/>
      <c r="J217" s="37"/>
      <c r="K217" s="38"/>
    </row>
    <row r="218" spans="1:11" s="144" customFormat="1" ht="141.75">
      <c r="A218" s="145" t="str">
        <f>IF(AND(D218="",D218=""),"",$D$3&amp;"_"&amp;ROW()-11-COUNTBLANK($D$12:D218))</f>
        <v>Check_MF_165</v>
      </c>
      <c r="B218" s="148" t="s">
        <v>410</v>
      </c>
      <c r="C218" s="148" t="s">
        <v>427</v>
      </c>
      <c r="D218" s="147" t="s">
        <v>428</v>
      </c>
      <c r="E218" s="9"/>
      <c r="F218" s="9"/>
      <c r="G218" s="9"/>
      <c r="H218" s="10"/>
      <c r="I218" s="13"/>
      <c r="J218" s="8"/>
      <c r="K218" s="12"/>
    </row>
    <row r="219" spans="1:11" s="144" customFormat="1" ht="168.75" customHeight="1">
      <c r="A219" s="145" t="str">
        <f>IF(AND(D219="",D219=""),"",$D$3&amp;"_"&amp;ROW()-11-COUNTBLANK($D$12:D219))</f>
        <v>Check_MF_166</v>
      </c>
      <c r="B219" s="148" t="s">
        <v>411</v>
      </c>
      <c r="C219" s="148" t="s">
        <v>412</v>
      </c>
      <c r="D219" s="147" t="s">
        <v>413</v>
      </c>
      <c r="E219" s="9"/>
      <c r="F219" s="9"/>
      <c r="G219" s="9"/>
      <c r="H219" s="10"/>
      <c r="I219" s="13"/>
      <c r="J219" s="8"/>
      <c r="K219" s="12"/>
    </row>
    <row r="220" spans="1:11" s="144" customFormat="1" ht="196.5" customHeight="1">
      <c r="A220" s="145" t="str">
        <f>IF(AND(D220="",D220=""),"",$D$3&amp;"_"&amp;ROW()-11-COUNTBLANK($D$12:D220))</f>
        <v>Check_MF_167</v>
      </c>
      <c r="B220" s="148" t="s">
        <v>414</v>
      </c>
      <c r="C220" s="148" t="s">
        <v>415</v>
      </c>
      <c r="D220" s="147" t="s">
        <v>416</v>
      </c>
      <c r="E220" s="9"/>
      <c r="F220" s="9"/>
      <c r="G220" s="9"/>
      <c r="H220" s="10"/>
      <c r="I220" s="13"/>
      <c r="J220" s="8"/>
      <c r="K220" s="12"/>
    </row>
    <row r="221" spans="1:11" s="144" customFormat="1" ht="124.5" customHeight="1">
      <c r="A221" s="145" t="str">
        <f>IF(AND(D221="",D221=""),"",$D$3&amp;"_"&amp;ROW()-11-COUNTBLANK($D$12:D221))</f>
        <v>Check_MF_168</v>
      </c>
      <c r="B221" s="148" t="s">
        <v>417</v>
      </c>
      <c r="C221" s="148" t="s">
        <v>418</v>
      </c>
      <c r="D221" s="147" t="s">
        <v>419</v>
      </c>
      <c r="E221" s="9"/>
      <c r="F221" s="9"/>
      <c r="G221" s="9"/>
      <c r="H221" s="10"/>
      <c r="I221" s="13"/>
      <c r="J221" s="8"/>
      <c r="K221" s="12"/>
    </row>
    <row r="222" spans="1:11" s="144" customFormat="1" ht="220.5">
      <c r="A222" s="145" t="str">
        <f>IF(AND(D222="",D222=""),"",$D$3&amp;"_"&amp;ROW()-11-COUNTBLANK($D$12:D222))</f>
        <v>Check_MF_169</v>
      </c>
      <c r="B222" s="148" t="s">
        <v>420</v>
      </c>
      <c r="C222" s="148" t="s">
        <v>421</v>
      </c>
      <c r="D222" s="147" t="s">
        <v>422</v>
      </c>
      <c r="E222" s="9"/>
      <c r="F222" s="9"/>
      <c r="G222" s="9"/>
      <c r="H222" s="10"/>
      <c r="I222" s="13"/>
      <c r="J222" s="8"/>
      <c r="K222" s="12"/>
    </row>
    <row r="223" spans="1:11" s="144" customFormat="1" ht="189">
      <c r="A223" s="145" t="str">
        <f>IF(AND(D223="",D223=""),"",$D$3&amp;"_"&amp;ROW()-11-COUNTBLANK($D$12:D223))</f>
        <v>Check_MF_170</v>
      </c>
      <c r="B223" s="148" t="s">
        <v>423</v>
      </c>
      <c r="C223" s="148" t="s">
        <v>424</v>
      </c>
      <c r="D223" s="147" t="s">
        <v>425</v>
      </c>
      <c r="E223" s="9"/>
      <c r="F223" s="9"/>
      <c r="G223" s="9"/>
      <c r="H223" s="10"/>
      <c r="I223" s="13"/>
      <c r="J223" s="8"/>
      <c r="K223" s="12"/>
    </row>
  </sheetData>
  <mergeCells count="37">
    <mergeCell ref="B74:B75"/>
    <mergeCell ref="A10:A11"/>
    <mergeCell ref="B214:B216"/>
    <mergeCell ref="B18:B19"/>
    <mergeCell ref="B25:B26"/>
    <mergeCell ref="B23:B24"/>
    <mergeCell ref="B31:B32"/>
    <mergeCell ref="B10:B11"/>
    <mergeCell ref="B63:B65"/>
    <mergeCell ref="B90:B91"/>
    <mergeCell ref="B92:B93"/>
    <mergeCell ref="B53:B56"/>
    <mergeCell ref="B38:B39"/>
    <mergeCell ref="B40:B41"/>
    <mergeCell ref="B42:B45"/>
    <mergeCell ref="B127:B129"/>
    <mergeCell ref="C1:D1"/>
    <mergeCell ref="K10:K11"/>
    <mergeCell ref="H10:H11"/>
    <mergeCell ref="J10:J11"/>
    <mergeCell ref="E10:G10"/>
    <mergeCell ref="D10:D11"/>
    <mergeCell ref="I10:I11"/>
    <mergeCell ref="C10:C11"/>
    <mergeCell ref="B104:B105"/>
    <mergeCell ref="B111:B112"/>
    <mergeCell ref="B77:B78"/>
    <mergeCell ref="B79:B80"/>
    <mergeCell ref="B206:B207"/>
    <mergeCell ref="B197:B198"/>
    <mergeCell ref="B204:B205"/>
    <mergeCell ref="B153:B159"/>
    <mergeCell ref="B167:B168"/>
    <mergeCell ref="B173:B175"/>
    <mergeCell ref="B190:B191"/>
    <mergeCell ref="B119:B120"/>
    <mergeCell ref="B102:B103"/>
  </mergeCells>
  <conditionalFormatting sqref="H45">
    <cfRule type="cellIs" priority="1" stopIfTrue="1" operator="equal">
      <formula>"P"</formula>
    </cfRule>
    <cfRule type="cellIs" dxfId="1" priority="2" stopIfTrue="1" operator="equal">
      <formula>"F"</formula>
    </cfRule>
    <cfRule type="cellIs" dxfId="0" priority="3" stopIfTrue="1" operator="equal">
      <formula>"PE"</formula>
    </cfRule>
  </conditionalFormatting>
  <dataValidations disablePrompts="1" count="1">
    <dataValidation type="list" allowBlank="1" showInputMessage="1" showErrorMessage="1" sqref="E45:G45">
      <formula1>"P,F,PE"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Check Main Flow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thult28</dc:creator>
  <cp:lastModifiedBy>vttek</cp:lastModifiedBy>
  <dcterms:created xsi:type="dcterms:W3CDTF">2020-12-03T08:11:42Z</dcterms:created>
  <dcterms:modified xsi:type="dcterms:W3CDTF">2020-12-14T04:23:47Z</dcterms:modified>
</cp:coreProperties>
</file>