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Q:\Departments\Research-Development\CHARACTERIZATION\FINAL REPORT\Missing\"/>
    </mc:Choice>
  </mc:AlternateContent>
  <xr:revisionPtr revIDLastSave="0" documentId="13_ncr:1_{28CDA2DE-8162-4215-B1BA-E2C36CCA40AB}" xr6:coauthVersionLast="32" xr6:coauthVersionMax="32" xr10:uidLastSave="{00000000-0000-0000-0000-000000000000}"/>
  <bookViews>
    <workbookView xWindow="0" yWindow="0" windowWidth="19160" windowHeight="8250" xr2:uid="{00000000-000D-0000-FFFF-FFFF00000000}"/>
  </bookViews>
  <sheets>
    <sheet name="PSD" sheetId="1" r:id="rId1"/>
  </sheets>
  <calcPr calcId="179017"/>
</workbook>
</file>

<file path=xl/calcChain.xml><?xml version="1.0" encoding="utf-8"?>
<calcChain xmlns="http://schemas.openxmlformats.org/spreadsheetml/2006/main">
  <c r="E46" i="1" l="1"/>
  <c r="C48" i="1"/>
  <c r="C47" i="1"/>
  <c r="C46" i="1"/>
  <c r="C45" i="1"/>
  <c r="C44" i="1"/>
  <c r="C43" i="1"/>
  <c r="E45" i="1" l="1"/>
  <c r="E44" i="1"/>
  <c r="D10" i="1" l="1"/>
  <c r="D11" i="1"/>
  <c r="D12" i="1"/>
  <c r="D13" i="1"/>
  <c r="D14" i="1"/>
  <c r="D15" i="1"/>
  <c r="D16" i="1"/>
  <c r="D17" i="1"/>
  <c r="D18" i="1"/>
  <c r="D19" i="1"/>
  <c r="D20" i="1"/>
  <c r="D9" i="1"/>
  <c r="G22" i="1" l="1"/>
  <c r="H9" i="1" l="1"/>
  <c r="I9" i="1" s="1"/>
  <c r="H13" i="1"/>
  <c r="H17" i="1"/>
  <c r="H21" i="1"/>
  <c r="H10" i="1"/>
  <c r="H14" i="1"/>
  <c r="H18" i="1"/>
  <c r="H12" i="1"/>
  <c r="H11" i="1"/>
  <c r="H15" i="1"/>
  <c r="H19" i="1"/>
  <c r="H16" i="1"/>
  <c r="H20" i="1"/>
  <c r="H22" i="1" l="1"/>
  <c r="I10" i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</calcChain>
</file>

<file path=xl/sharedStrings.xml><?xml version="1.0" encoding="utf-8"?>
<sst xmlns="http://schemas.openxmlformats.org/spreadsheetml/2006/main" count="48" uniqueCount="48">
  <si>
    <t>#40</t>
  </si>
  <si>
    <t>#200</t>
  </si>
  <si>
    <t>Pan</t>
  </si>
  <si>
    <t>TOTAL:</t>
  </si>
  <si>
    <t>#35</t>
  </si>
  <si>
    <t>#80</t>
  </si>
  <si>
    <t>#140</t>
  </si>
  <si>
    <t>#325</t>
  </si>
  <si>
    <t>#10</t>
  </si>
  <si>
    <t>#14</t>
  </si>
  <si>
    <t>#18</t>
  </si>
  <si>
    <t>#20</t>
  </si>
  <si>
    <t>#30</t>
  </si>
  <si>
    <t>#50</t>
  </si>
  <si>
    <t>COSTUMER/PROJECT:</t>
  </si>
  <si>
    <t>LOCATION:</t>
  </si>
  <si>
    <t>CORE NUMBER:</t>
  </si>
  <si>
    <t>DEPTH:</t>
  </si>
  <si>
    <t>OPERATOR:</t>
  </si>
  <si>
    <t>CONTAINERS (g):</t>
  </si>
  <si>
    <t>DRY SAND (g):</t>
  </si>
  <si>
    <t>CONTAINER PLUS DRY SAND (g):</t>
  </si>
  <si>
    <t>SONIC SIFTER PARTICLE SIZE DISTRIBUTION RESULTS</t>
  </si>
  <si>
    <t>DATE:</t>
  </si>
  <si>
    <t>SIEVE NUMBER</t>
  </si>
  <si>
    <t>DIAMETER   (µm)</t>
  </si>
  <si>
    <t>DIAMETER   (in)</t>
  </si>
  <si>
    <t>SIEVE (g)</t>
  </si>
  <si>
    <t>SIEVE &amp; SAND (g)</t>
  </si>
  <si>
    <t>RETAINED (g)</t>
  </si>
  <si>
    <t>RETAINED (%)</t>
  </si>
  <si>
    <t>ASTM D422-63(2007)e2</t>
  </si>
  <si>
    <t>Suncor</t>
  </si>
  <si>
    <t>Darryl Manimbo</t>
  </si>
  <si>
    <t>Morteza Roostaei</t>
  </si>
  <si>
    <t>CUMULATIVE RETAINED (%)</t>
  </si>
  <si>
    <t>AA/02-07-095-06W4/00</t>
  </si>
  <si>
    <t>CRC</t>
  </si>
  <si>
    <t>281.3 mTVD</t>
  </si>
  <si>
    <r>
      <t>D</t>
    </r>
    <r>
      <rPr>
        <b/>
        <vertAlign val="subscript"/>
        <sz val="10"/>
        <rFont val="Calibri"/>
        <family val="2"/>
        <scheme val="minor"/>
      </rPr>
      <t>10</t>
    </r>
    <r>
      <rPr>
        <b/>
        <sz val="10"/>
        <rFont val="Calibri"/>
        <family val="2"/>
        <scheme val="minor"/>
      </rPr>
      <t>:</t>
    </r>
  </si>
  <si>
    <r>
      <t>D</t>
    </r>
    <r>
      <rPr>
        <b/>
        <vertAlign val="subscript"/>
        <sz val="10"/>
        <rFont val="Calibri"/>
        <family val="2"/>
        <scheme val="minor"/>
      </rPr>
      <t>30</t>
    </r>
    <r>
      <rPr>
        <b/>
        <sz val="10"/>
        <rFont val="Calibri"/>
        <family val="2"/>
        <scheme val="minor"/>
      </rPr>
      <t>:</t>
    </r>
  </si>
  <si>
    <r>
      <t>C</t>
    </r>
    <r>
      <rPr>
        <b/>
        <vertAlign val="subscript"/>
        <sz val="10"/>
        <rFont val="Calibri"/>
        <family val="2"/>
        <scheme val="minor"/>
      </rPr>
      <t>u</t>
    </r>
    <r>
      <rPr>
        <b/>
        <sz val="10"/>
        <rFont val="Calibri"/>
        <family val="2"/>
        <scheme val="minor"/>
      </rPr>
      <t>:</t>
    </r>
  </si>
  <si>
    <r>
      <t>D</t>
    </r>
    <r>
      <rPr>
        <b/>
        <vertAlign val="subscript"/>
        <sz val="10"/>
        <rFont val="Calibri"/>
        <family val="2"/>
        <scheme val="minor"/>
      </rPr>
      <t>40</t>
    </r>
    <r>
      <rPr>
        <b/>
        <sz val="10"/>
        <rFont val="Calibri"/>
        <family val="2"/>
        <scheme val="minor"/>
      </rPr>
      <t>:</t>
    </r>
  </si>
  <si>
    <r>
      <t>C</t>
    </r>
    <r>
      <rPr>
        <b/>
        <vertAlign val="subscript"/>
        <sz val="10"/>
        <rFont val="Calibri"/>
        <family val="2"/>
        <scheme val="minor"/>
      </rPr>
      <t>c:</t>
    </r>
  </si>
  <si>
    <r>
      <t>D</t>
    </r>
    <r>
      <rPr>
        <b/>
        <vertAlign val="subscript"/>
        <sz val="10"/>
        <rFont val="Calibri"/>
        <family val="2"/>
        <scheme val="minor"/>
      </rPr>
      <t>50</t>
    </r>
    <r>
      <rPr>
        <b/>
        <sz val="10"/>
        <rFont val="Calibri"/>
        <family val="2"/>
        <scheme val="minor"/>
      </rPr>
      <t>:</t>
    </r>
  </si>
  <si>
    <t>% Fines:</t>
  </si>
  <si>
    <r>
      <t>D</t>
    </r>
    <r>
      <rPr>
        <b/>
        <vertAlign val="subscript"/>
        <sz val="10"/>
        <rFont val="Calibri"/>
        <family val="2"/>
        <scheme val="minor"/>
      </rPr>
      <t>70</t>
    </r>
    <r>
      <rPr>
        <b/>
        <sz val="10"/>
        <rFont val="Calibri"/>
        <family val="2"/>
        <scheme val="minor"/>
      </rPr>
      <t>:</t>
    </r>
  </si>
  <si>
    <r>
      <t>D</t>
    </r>
    <r>
      <rPr>
        <b/>
        <vertAlign val="subscript"/>
        <sz val="10"/>
        <rFont val="Calibri"/>
        <family val="2"/>
        <scheme val="minor"/>
      </rPr>
      <t>90</t>
    </r>
    <r>
      <rPr>
        <b/>
        <sz val="10"/>
        <rFont val="Calibri"/>
        <family val="2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</si>
</sst>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9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3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indexed="12"/>
      <name val="Arial"/>
      <family val="2"/>
    </font>
    <font>
      <b/>
      <sz val="11"/>
      <name val="Calibri"/>
      <family val="2"/>
      <scheme val="minor"/>
    </font>
    <font>
      <b/>
      <vertAlign val="subscript"/>
      <sz val="10"/>
      <name val="Calibri"/>
      <family val="2"/>
      <scheme val="minor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0" fontId="0" fillId="0" borderId="0" xfId="0" applyFill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3" fillId="2" borderId="16" xfId="0" applyFont="1" applyFill="1" applyBorder="1" applyAlignment="1">
      <alignment horizontal="right" vertical="center"/>
    </xf>
    <xf numFmtId="0" fontId="0" fillId="2" borderId="16" xfId="0" applyFill="1" applyBorder="1" applyAlignment="1">
      <alignment horizontal="center" vertical="center"/>
    </xf>
    <xf numFmtId="0" fontId="13" fillId="2" borderId="16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6" fillId="2" borderId="25" xfId="0" applyFont="1" applyFill="1" applyBorder="1" applyAlignment="1">
      <alignment vertical="center"/>
    </xf>
    <xf numFmtId="0" fontId="7" fillId="2" borderId="13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left" vertical="center"/>
    </xf>
    <xf numFmtId="0" fontId="6" fillId="2" borderId="8" xfId="0" quotePrefix="1" applyFont="1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164" fontId="7" fillId="2" borderId="9" xfId="0" applyNumberFormat="1" applyFont="1" applyFill="1" applyBorder="1" applyAlignment="1">
      <alignment horizontal="center" vertical="center"/>
    </xf>
    <xf numFmtId="0" fontId="6" fillId="2" borderId="9" xfId="0" quotePrefix="1" applyFont="1" applyFill="1" applyBorder="1" applyAlignment="1">
      <alignment horizontal="left" vertical="center"/>
    </xf>
    <xf numFmtId="164" fontId="8" fillId="2" borderId="9" xfId="0" applyNumberFormat="1" applyFont="1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6" fillId="2" borderId="9" xfId="0" quotePrefix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8" xfId="0" quotePrefix="1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165" fontId="6" fillId="2" borderId="27" xfId="0" applyNumberFormat="1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2" fontId="12" fillId="2" borderId="27" xfId="0" applyNumberFormat="1" applyFont="1" applyFill="1" applyBorder="1" applyAlignment="1">
      <alignment horizontal="center" vertical="center" wrapText="1"/>
    </xf>
    <xf numFmtId="164" fontId="8" fillId="2" borderId="27" xfId="0" applyNumberFormat="1" applyFont="1" applyFill="1" applyBorder="1" applyAlignment="1">
      <alignment horizontal="center" vertical="center" wrapText="1"/>
    </xf>
    <xf numFmtId="164" fontId="9" fillId="2" borderId="28" xfId="0" applyNumberFormat="1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165" fontId="6" fillId="2" borderId="17" xfId="0" applyNumberFormat="1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wrapText="1"/>
    </xf>
    <xf numFmtId="2" fontId="12" fillId="2" borderId="17" xfId="0" applyNumberFormat="1" applyFont="1" applyFill="1" applyBorder="1" applyAlignment="1">
      <alignment horizontal="center" vertical="center" wrapText="1"/>
    </xf>
    <xf numFmtId="164" fontId="8" fillId="2" borderId="17" xfId="0" applyNumberFormat="1" applyFont="1" applyFill="1" applyBorder="1" applyAlignment="1">
      <alignment horizontal="center" vertical="center" wrapText="1"/>
    </xf>
    <xf numFmtId="164" fontId="9" fillId="2" borderId="19" xfId="0" applyNumberFormat="1" applyFont="1" applyFill="1" applyBorder="1" applyAlignment="1">
      <alignment horizontal="center" vertical="center" wrapText="1"/>
    </xf>
    <xf numFmtId="0" fontId="4" fillId="2" borderId="30" xfId="0" quotePrefix="1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2" fontId="12" fillId="2" borderId="30" xfId="0" applyNumberFormat="1" applyFont="1" applyFill="1" applyBorder="1" applyAlignment="1">
      <alignment horizontal="center" vertical="center" wrapText="1"/>
    </xf>
    <xf numFmtId="164" fontId="8" fillId="2" borderId="30" xfId="0" applyNumberFormat="1" applyFont="1" applyFill="1" applyBorder="1" applyAlignment="1">
      <alignment horizontal="center" vertical="center" wrapText="1"/>
    </xf>
    <xf numFmtId="164" fontId="9" fillId="2" borderId="31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164" fontId="10" fillId="2" borderId="4" xfId="0" applyNumberFormat="1" applyFont="1" applyFill="1" applyBorder="1" applyAlignment="1">
      <alignment horizontal="center" vertical="center"/>
    </xf>
    <xf numFmtId="164" fontId="10" fillId="2" borderId="18" xfId="0" applyNumberFormat="1" applyFont="1" applyFill="1" applyBorder="1" applyAlignment="1">
      <alignment horizontal="center" vertical="center" wrapText="1"/>
    </xf>
    <xf numFmtId="164" fontId="4" fillId="2" borderId="18" xfId="0" applyNumberFormat="1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2" fontId="14" fillId="2" borderId="27" xfId="0" applyNumberFormat="1" applyFont="1" applyFill="1" applyBorder="1" applyAlignment="1">
      <alignment horizontal="center" vertical="center" wrapText="1"/>
    </xf>
    <xf numFmtId="2" fontId="14" fillId="2" borderId="17" xfId="0" applyNumberFormat="1" applyFont="1" applyFill="1" applyBorder="1" applyAlignment="1">
      <alignment horizontal="center" vertical="center" wrapText="1"/>
    </xf>
    <xf numFmtId="2" fontId="14" fillId="2" borderId="30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16" fillId="2" borderId="10" xfId="0" applyFont="1" applyFill="1" applyBorder="1" applyAlignment="1">
      <alignment horizontal="left" vertical="center" wrapText="1"/>
    </xf>
    <xf numFmtId="0" fontId="6" fillId="2" borderId="16" xfId="0" quotePrefix="1" applyFont="1" applyFill="1" applyBorder="1" applyAlignment="1">
      <alignment horizontal="right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6" fillId="2" borderId="0" xfId="0" quotePrefix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6" fillId="2" borderId="0" xfId="0" quotePrefix="1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left" vertical="center"/>
    </xf>
    <xf numFmtId="0" fontId="6" fillId="2" borderId="26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11" fillId="2" borderId="21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11" fillId="2" borderId="26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2" fontId="8" fillId="2" borderId="32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73278294675554"/>
          <c:y val="9.2967954095675903E-2"/>
          <c:w val="0.85910228989666471"/>
          <c:h val="0.78665191927110401"/>
        </c:manualLayout>
      </c:layout>
      <c:scatterChart>
        <c:scatterStyle val="smoothMarker"/>
        <c:varyColors val="0"/>
        <c:ser>
          <c:idx val="0"/>
          <c:order val="0"/>
          <c:spPr>
            <a:ln w="25400">
              <a:solidFill>
                <a:schemeClr val="accent6">
                  <a:lumMod val="75000"/>
                </a:schemeClr>
              </a:solidFill>
              <a:prstDash val="solid"/>
            </a:ln>
          </c:spPr>
          <c:marker>
            <c:symbol val="circle"/>
            <c:size val="7"/>
            <c:spPr>
              <a:solidFill>
                <a:schemeClr val="bg1"/>
              </a:solidFill>
              <a:ln w="12700">
                <a:solidFill>
                  <a:schemeClr val="accent6">
                    <a:lumMod val="75000"/>
                  </a:schemeClr>
                </a:solidFill>
                <a:prstDash val="solid"/>
              </a:ln>
            </c:spPr>
          </c:marker>
          <c:xVal>
            <c:numRef>
              <c:f>PSD!$C$9:$C$20</c:f>
              <c:numCache>
                <c:formatCode>General</c:formatCode>
                <c:ptCount val="12"/>
                <c:pt idx="0">
                  <c:v>2000</c:v>
                </c:pt>
                <c:pt idx="1">
                  <c:v>1400</c:v>
                </c:pt>
                <c:pt idx="2">
                  <c:v>1000</c:v>
                </c:pt>
                <c:pt idx="3">
                  <c:v>850</c:v>
                </c:pt>
                <c:pt idx="4">
                  <c:v>600</c:v>
                </c:pt>
                <c:pt idx="5">
                  <c:v>500</c:v>
                </c:pt>
                <c:pt idx="6">
                  <c:v>420</c:v>
                </c:pt>
                <c:pt idx="7">
                  <c:v>297</c:v>
                </c:pt>
                <c:pt idx="8">
                  <c:v>177</c:v>
                </c:pt>
                <c:pt idx="9">
                  <c:v>105</c:v>
                </c:pt>
                <c:pt idx="10">
                  <c:v>74</c:v>
                </c:pt>
                <c:pt idx="11">
                  <c:v>45</c:v>
                </c:pt>
              </c:numCache>
            </c:numRef>
          </c:xVal>
          <c:yVal>
            <c:numRef>
              <c:f>PSD!$I$9:$I$20</c:f>
              <c:numCache>
                <c:formatCode>0.0</c:formatCode>
                <c:ptCount val="12"/>
                <c:pt idx="0">
                  <c:v>2.1073758153537461</c:v>
                </c:pt>
                <c:pt idx="1">
                  <c:v>3.913697942799804</c:v>
                </c:pt>
                <c:pt idx="2">
                  <c:v>8.278976417461104</c:v>
                </c:pt>
                <c:pt idx="3">
                  <c:v>12.694430506773674</c:v>
                </c:pt>
                <c:pt idx="4">
                  <c:v>26.894129453085753</c:v>
                </c:pt>
                <c:pt idx="5">
                  <c:v>35.223281485198164</c:v>
                </c:pt>
                <c:pt idx="6">
                  <c:v>43.803311590566956</c:v>
                </c:pt>
                <c:pt idx="7">
                  <c:v>57.952834922227765</c:v>
                </c:pt>
                <c:pt idx="8">
                  <c:v>83.291520321123883</c:v>
                </c:pt>
                <c:pt idx="9">
                  <c:v>98.494731560461574</c:v>
                </c:pt>
                <c:pt idx="10">
                  <c:v>99.448068238835887</c:v>
                </c:pt>
                <c:pt idx="11">
                  <c:v>99.648770697441037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13-41AA-A904-E558DE59D944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plus"/>
            <c:size val="12"/>
            <c:spPr>
              <a:noFill/>
              <a:ln>
                <a:solidFill>
                  <a:srgbClr val="000090"/>
                </a:solidFill>
                <a:prstDash val="solid"/>
              </a:ln>
            </c:spPr>
          </c:marker>
          <c:xVal>
            <c:numRef>
              <c:f>PSD!$B$28:$B$31</c:f>
              <c:numCache>
                <c:formatCode>General</c:formatCode>
                <c:ptCount val="4"/>
              </c:numCache>
            </c:numRef>
          </c:xVal>
          <c:yVal>
            <c:numRef>
              <c:f>PSD!$D$28:$D$31</c:f>
              <c:numCache>
                <c:formatCode>General</c:formatCode>
                <c:ptCount val="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B13-41AA-A904-E558DE59D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57184"/>
        <c:axId val="128159744"/>
      </c:scatterChart>
      <c:valAx>
        <c:axId val="128157184"/>
        <c:scaling>
          <c:logBase val="10"/>
          <c:orientation val="maxMin"/>
          <c:max val="10000"/>
          <c:min val="1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minorGridlines>
          <c:spPr>
            <a:ln w="3175">
              <a:solidFill>
                <a:srgbClr val="000000"/>
              </a:solidFill>
              <a:prstDash val="sysDash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000"/>
                  <a:t>PARTICLE SIZE (µm)</a:t>
                </a:r>
              </a:p>
            </c:rich>
          </c:tx>
          <c:layout>
            <c:manualLayout>
              <c:xMode val="edge"/>
              <c:yMode val="edge"/>
              <c:x val="0.41351888667991998"/>
              <c:y val="0.93325523149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8159744"/>
        <c:crosses val="autoZero"/>
        <c:crossBetween val="midCat"/>
      </c:valAx>
      <c:valAx>
        <c:axId val="128159744"/>
        <c:scaling>
          <c:orientation val="minMax"/>
          <c:max val="100"/>
          <c:min val="0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000"/>
                  <a:t>% CUMULATIVE RETAINED</a:t>
                </a:r>
              </a:p>
            </c:rich>
          </c:tx>
          <c:layout>
            <c:manualLayout>
              <c:xMode val="edge"/>
              <c:yMode val="edge"/>
              <c:x val="1.6653923229997491E-2"/>
              <c:y val="0.2039973358272319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cross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8157184"/>
        <c:crossesAt val="1000"/>
        <c:crossBetween val="midCat"/>
        <c:majorUnit val="10"/>
        <c:minorUnit val="2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chemeClr val="bg1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307422</xdr:colOff>
      <xdr:row>22</xdr:row>
      <xdr:rowOff>21873</xdr:rowOff>
    </xdr:from>
    <xdr:to>
      <xdr:col>8</xdr:col>
      <xdr:colOff>361851</xdr:colOff>
      <xdr:row>41</xdr:row>
      <xdr:rowOff>148167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120955</xdr:colOff>
      <xdr:row>0</xdr:row>
      <xdr:rowOff>99786</xdr:rowOff>
    </xdr:from>
    <xdr:to>
      <xdr:col>3</xdr:col>
      <xdr:colOff>232796</xdr:colOff>
      <xdr:row>1</xdr:row>
      <xdr:rowOff>217430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8F99E20-9498-4667-AEBF-703FE7A24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55" y="99786"/>
          <a:ext cx="1759855" cy="357533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0.17104</cdr:x>
      <cdr:y>0.01609</cdr:y>
    </cdr:from>
    <cdr:to>
      <cdr:x>0.19884</cdr:x>
      <cdr:y>0.06127</cdr:y>
    </cdr:to>
    <cdr:sp macro="" textlink="">
      <cdr:nvSpPr>
        <cdr:cNvPr id="2560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99133" y="56414"/>
          <a:ext cx="178648" cy="1583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strike="noStrike">
              <a:solidFill>
                <a:srgbClr val="000090"/>
              </a:solidFill>
              <a:latin typeface="Arial"/>
              <a:ea typeface="Arial"/>
              <a:cs typeface="Arial"/>
            </a:rPr>
            <a:t>#4</a:t>
          </a:r>
        </a:p>
      </cdr:txBody>
    </cdr:sp>
  </cdr:relSizeAnchor>
  <cdr:relSizeAnchor xmlns:cdr="http://schemas.openxmlformats.org/drawingml/2006/chartDrawing">
    <cdr:from>
      <cdr:x>0.27482</cdr:x>
      <cdr:y>0.01972</cdr:y>
    </cdr:from>
    <cdr:to>
      <cdr:x>0.31197</cdr:x>
      <cdr:y>0.0649</cdr:y>
    </cdr:to>
    <cdr:sp macro="" textlink="">
      <cdr:nvSpPr>
        <cdr:cNvPr id="2560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66035" y="69114"/>
          <a:ext cx="238733" cy="1583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strike="noStrike">
              <a:solidFill>
                <a:srgbClr val="000090"/>
              </a:solidFill>
              <a:latin typeface="Arial"/>
              <a:ea typeface="Arial"/>
              <a:cs typeface="Arial"/>
            </a:rPr>
            <a:t>#10</a:t>
          </a:r>
        </a:p>
      </cdr:txBody>
    </cdr:sp>
  </cdr:relSizeAnchor>
  <cdr:relSizeAnchor xmlns:cdr="http://schemas.openxmlformats.org/drawingml/2006/chartDrawing">
    <cdr:from>
      <cdr:x>0.48419</cdr:x>
      <cdr:y>0.01931</cdr:y>
    </cdr:from>
    <cdr:to>
      <cdr:x>0.52109</cdr:x>
      <cdr:y>0.06448</cdr:y>
    </cdr:to>
    <cdr:sp macro="" textlink="">
      <cdr:nvSpPr>
        <cdr:cNvPr id="2560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600262" y="66278"/>
          <a:ext cx="198164" cy="1550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strike="noStrike">
              <a:solidFill>
                <a:srgbClr val="000090"/>
              </a:solidFill>
              <a:latin typeface="Arial"/>
              <a:ea typeface="Arial"/>
              <a:cs typeface="Arial"/>
            </a:rPr>
            <a:t>#40</a:t>
          </a:r>
        </a:p>
      </cdr:txBody>
    </cdr:sp>
  </cdr:relSizeAnchor>
  <cdr:relSizeAnchor xmlns:cdr="http://schemas.openxmlformats.org/drawingml/2006/chartDrawing">
    <cdr:from>
      <cdr:x>0.69279</cdr:x>
      <cdr:y>0.02153</cdr:y>
    </cdr:from>
    <cdr:to>
      <cdr:x>0.73929</cdr:x>
      <cdr:y>0.06671</cdr:y>
    </cdr:to>
    <cdr:sp macro="" textlink="">
      <cdr:nvSpPr>
        <cdr:cNvPr id="25604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52025" y="75464"/>
          <a:ext cx="298818" cy="1583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strike="noStrike">
              <a:solidFill>
                <a:srgbClr val="000090"/>
              </a:solidFill>
              <a:latin typeface="Arial"/>
              <a:ea typeface="Arial"/>
              <a:cs typeface="Arial"/>
            </a:rPr>
            <a:t>#200</a:t>
          </a:r>
        </a:p>
      </cdr:txBody>
    </cdr:sp>
  </cdr:relSizeAnchor>
  <cdr:relSizeAnchor xmlns:cdr="http://schemas.openxmlformats.org/drawingml/2006/chartDrawing">
    <cdr:from>
      <cdr:x>0.0874</cdr:x>
      <cdr:y>0.03561</cdr:y>
    </cdr:from>
    <cdr:to>
      <cdr:x>0.16269</cdr:x>
      <cdr:y>0.08078</cdr:y>
    </cdr:to>
    <cdr:sp macro="" textlink="">
      <cdr:nvSpPr>
        <cdr:cNvPr id="25605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59460" y="127076"/>
          <a:ext cx="481889" cy="1612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18288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ea typeface="Arial"/>
              <a:cs typeface="Arial"/>
            </a:rPr>
            <a:t>GRAVEL</a:t>
          </a:r>
        </a:p>
      </cdr:txBody>
    </cdr:sp>
  </cdr:relSizeAnchor>
  <cdr:relSizeAnchor xmlns:cdr="http://schemas.openxmlformats.org/drawingml/2006/chartDrawing">
    <cdr:from>
      <cdr:x>0.20648</cdr:x>
      <cdr:y>0.01423</cdr:y>
    </cdr:from>
    <cdr:to>
      <cdr:x>0.27119</cdr:x>
      <cdr:y>0.09511</cdr:y>
    </cdr:to>
    <cdr:sp macro="" textlink="">
      <cdr:nvSpPr>
        <cdr:cNvPr id="2560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321664" y="50800"/>
          <a:ext cx="414172" cy="2886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18288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993300"/>
              </a:solidFill>
              <a:latin typeface="Arial"/>
              <a:ea typeface="Arial"/>
              <a:cs typeface="Arial"/>
            </a:rPr>
            <a:t>Coarse</a:t>
          </a: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993300"/>
              </a:solidFill>
              <a:latin typeface="Arial"/>
              <a:ea typeface="Arial"/>
              <a:cs typeface="Arial"/>
            </a:rPr>
            <a:t>SAND</a:t>
          </a:r>
        </a:p>
      </cdr:txBody>
    </cdr:sp>
  </cdr:relSizeAnchor>
  <cdr:relSizeAnchor xmlns:cdr="http://schemas.openxmlformats.org/drawingml/2006/chartDrawing">
    <cdr:from>
      <cdr:x>0.41132</cdr:x>
      <cdr:y>0.01159</cdr:y>
    </cdr:from>
    <cdr:to>
      <cdr:x>0.48144</cdr:x>
      <cdr:y>0.09247</cdr:y>
    </cdr:to>
    <cdr:sp macro="" textlink="">
      <cdr:nvSpPr>
        <cdr:cNvPr id="25607" name="Text 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171176" y="39770"/>
          <a:ext cx="540612" cy="2776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18288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FF6600"/>
              </a:solidFill>
              <a:latin typeface="Arial"/>
              <a:ea typeface="Arial"/>
              <a:cs typeface="Arial"/>
            </a:rPr>
            <a:t>Medium</a:t>
          </a: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FF6600"/>
              </a:solidFill>
              <a:latin typeface="Arial"/>
              <a:ea typeface="Arial"/>
              <a:cs typeface="Arial"/>
            </a:rPr>
            <a:t>SAND</a:t>
          </a:r>
        </a:p>
      </cdr:txBody>
    </cdr:sp>
  </cdr:relSizeAnchor>
  <cdr:relSizeAnchor xmlns:cdr="http://schemas.openxmlformats.org/drawingml/2006/chartDrawing">
    <cdr:from>
      <cdr:x>0.56077</cdr:x>
      <cdr:y>0.01423</cdr:y>
    </cdr:from>
    <cdr:to>
      <cdr:x>0.61637</cdr:x>
      <cdr:y>0.09511</cdr:y>
    </cdr:to>
    <cdr:sp macro="" textlink="">
      <cdr:nvSpPr>
        <cdr:cNvPr id="25608" name="Text Box 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589376" y="50800"/>
          <a:ext cx="355904" cy="2886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18288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FF9900"/>
              </a:solidFill>
              <a:latin typeface="Arial"/>
              <a:ea typeface="Arial"/>
              <a:cs typeface="Arial"/>
            </a:rPr>
            <a:t>Fine</a:t>
          </a: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FF9900"/>
              </a:solidFill>
              <a:latin typeface="Arial"/>
              <a:ea typeface="Arial"/>
              <a:cs typeface="Arial"/>
            </a:rPr>
            <a:t>SAND</a:t>
          </a:r>
        </a:p>
      </cdr:txBody>
    </cdr:sp>
  </cdr:relSizeAnchor>
  <cdr:relSizeAnchor xmlns:cdr="http://schemas.openxmlformats.org/drawingml/2006/chartDrawing">
    <cdr:from>
      <cdr:x>0.82796</cdr:x>
      <cdr:y>0.02371</cdr:y>
    </cdr:from>
    <cdr:to>
      <cdr:x>0.91801</cdr:x>
      <cdr:y>0.06888</cdr:y>
    </cdr:to>
    <cdr:sp macro="" textlink="">
      <cdr:nvSpPr>
        <cdr:cNvPr id="25609" name="Text Box 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299608" y="84604"/>
          <a:ext cx="576377" cy="1612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18288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6411"/>
              </a:solidFill>
              <a:latin typeface="Arial"/>
              <a:ea typeface="Arial"/>
              <a:cs typeface="Arial"/>
            </a:rPr>
            <a:t>SILT/CLAY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topLeftCell="A37" zoomScale="130" zoomScaleNormal="130" zoomScalePageLayoutView="175" workbookViewId="0">
      <selection activeCell="F10" sqref="F10"/>
    </sheetView>
  </sheetViews>
  <sheetFormatPr defaultColWidth="12" defaultRowHeight="19.899999999999999" customHeight="1" x14ac:dyDescent="0.25"/>
  <cols>
    <col min="1" max="1" width="5.81640625" style="2" customWidth="1"/>
    <col min="2" max="2" width="7.26953125" style="2" customWidth="1"/>
    <col min="3" max="3" width="10.54296875" style="2" customWidth="1"/>
    <col min="4" max="4" width="11.1796875" style="2" customWidth="1"/>
    <col min="5" max="5" width="10.1796875" style="2" customWidth="1"/>
    <col min="6" max="6" width="12.453125" style="2" customWidth="1"/>
    <col min="7" max="7" width="10.453125" style="2" customWidth="1"/>
    <col min="8" max="8" width="10.7265625" style="2" customWidth="1"/>
    <col min="9" max="9" width="11.7265625" style="2" customWidth="1"/>
    <col min="10" max="16384" width="12" style="2"/>
  </cols>
  <sheetData>
    <row r="1" spans="1:11" s="1" customFormat="1" ht="19" customHeight="1" x14ac:dyDescent="0.25">
      <c r="A1" s="6"/>
      <c r="B1" s="7"/>
      <c r="C1" s="7"/>
      <c r="D1" s="8"/>
      <c r="E1" s="9" t="s">
        <v>22</v>
      </c>
      <c r="F1" s="8"/>
      <c r="G1" s="7"/>
      <c r="H1" s="7"/>
      <c r="I1" s="10"/>
    </row>
    <row r="2" spans="1:11" s="1" customFormat="1" ht="21.65" customHeight="1" thickBot="1" x14ac:dyDescent="0.3">
      <c r="A2" s="11"/>
      <c r="B2" s="12"/>
      <c r="C2" s="12"/>
      <c r="D2" s="12"/>
      <c r="E2" s="13" t="s">
        <v>31</v>
      </c>
      <c r="F2" s="12"/>
      <c r="G2" s="12"/>
      <c r="H2" s="12"/>
      <c r="I2" s="14"/>
    </row>
    <row r="3" spans="1:11" s="1" customFormat="1" ht="18" customHeight="1" x14ac:dyDescent="0.25">
      <c r="A3" s="87" t="s">
        <v>14</v>
      </c>
      <c r="B3" s="88"/>
      <c r="C3" s="88"/>
      <c r="D3" s="15" t="s">
        <v>32</v>
      </c>
      <c r="E3" s="15"/>
      <c r="F3" s="16" t="s">
        <v>18</v>
      </c>
      <c r="G3" s="101" t="s">
        <v>33</v>
      </c>
      <c r="H3" s="101"/>
      <c r="I3" s="102"/>
      <c r="K3" s="4"/>
    </row>
    <row r="4" spans="1:11" s="1" customFormat="1" ht="18" customHeight="1" x14ac:dyDescent="0.25">
      <c r="A4" s="70" t="s">
        <v>15</v>
      </c>
      <c r="B4" s="71"/>
      <c r="C4" s="95" t="s">
        <v>36</v>
      </c>
      <c r="D4" s="95"/>
      <c r="E4" s="96"/>
      <c r="F4" s="17"/>
      <c r="G4" s="103" t="s">
        <v>34</v>
      </c>
      <c r="H4" s="103"/>
      <c r="I4" s="104"/>
    </row>
    <row r="5" spans="1:11" s="1" customFormat="1" ht="18" customHeight="1" x14ac:dyDescent="0.25">
      <c r="A5" s="18" t="s">
        <v>16</v>
      </c>
      <c r="B5" s="19"/>
      <c r="C5" s="95" t="s">
        <v>37</v>
      </c>
      <c r="D5" s="95"/>
      <c r="E5" s="96"/>
      <c r="F5" s="17" t="s">
        <v>23</v>
      </c>
      <c r="G5" s="105">
        <v>43182</v>
      </c>
      <c r="H5" s="103"/>
      <c r="I5" s="104"/>
    </row>
    <row r="6" spans="1:11" s="1" customFormat="1" ht="18" customHeight="1" thickBot="1" x14ac:dyDescent="0.3">
      <c r="A6" s="89" t="s">
        <v>17</v>
      </c>
      <c r="B6" s="90"/>
      <c r="C6" s="90"/>
      <c r="D6" s="20" t="s">
        <v>38</v>
      </c>
      <c r="E6" s="20"/>
      <c r="F6" s="21"/>
      <c r="G6" s="106"/>
      <c r="H6" s="106"/>
      <c r="I6" s="107"/>
    </row>
    <row r="7" spans="1:11" s="1" customFormat="1" ht="16.149999999999999" customHeight="1" thickBot="1" x14ac:dyDescent="0.3">
      <c r="A7" s="22" t="s">
        <v>19</v>
      </c>
      <c r="B7" s="23"/>
      <c r="C7" s="24">
        <v>108.85</v>
      </c>
      <c r="D7" s="25" t="s">
        <v>20</v>
      </c>
      <c r="E7" s="26">
        <v>20.059999999999988</v>
      </c>
      <c r="F7" s="27"/>
      <c r="G7" s="23"/>
      <c r="H7" s="28" t="s">
        <v>21</v>
      </c>
      <c r="I7" s="29">
        <v>128.94</v>
      </c>
    </row>
    <row r="8" spans="1:11" s="3" customFormat="1" ht="31.9" customHeight="1" thickBot="1" x14ac:dyDescent="0.3">
      <c r="A8" s="93" t="s">
        <v>24</v>
      </c>
      <c r="B8" s="94"/>
      <c r="C8" s="30" t="s">
        <v>25</v>
      </c>
      <c r="D8" s="31" t="s">
        <v>26</v>
      </c>
      <c r="E8" s="32" t="s">
        <v>27</v>
      </c>
      <c r="F8" s="30" t="s">
        <v>28</v>
      </c>
      <c r="G8" s="30" t="s">
        <v>29</v>
      </c>
      <c r="H8" s="32" t="s">
        <v>30</v>
      </c>
      <c r="I8" s="32" t="s">
        <v>35</v>
      </c>
    </row>
    <row r="9" spans="1:11" ht="13.9" customHeight="1" x14ac:dyDescent="0.25">
      <c r="A9" s="91" t="s">
        <v>8</v>
      </c>
      <c r="B9" s="92"/>
      <c r="C9" s="33">
        <v>2000</v>
      </c>
      <c r="D9" s="34">
        <f t="shared" ref="D9:D20" si="0">C9/25400</f>
        <v>7.874015748031496E-2</v>
      </c>
      <c r="E9" s="35">
        <v>50.05</v>
      </c>
      <c r="F9" s="36">
        <v>50.47</v>
      </c>
      <c r="G9" s="65">
        <v>0.42000000000000171</v>
      </c>
      <c r="H9" s="37">
        <f t="shared" ref="H9:H21" si="1">(G9/G$22)*100</f>
        <v>2.1073758153537461</v>
      </c>
      <c r="I9" s="38">
        <f>H9</f>
        <v>2.1073758153537461</v>
      </c>
    </row>
    <row r="10" spans="1:11" ht="13.9" customHeight="1" x14ac:dyDescent="0.25">
      <c r="A10" s="97" t="s">
        <v>9</v>
      </c>
      <c r="B10" s="98"/>
      <c r="C10" s="39">
        <v>1400</v>
      </c>
      <c r="D10" s="40">
        <f t="shared" si="0"/>
        <v>5.5118110236220472E-2</v>
      </c>
      <c r="E10" s="41">
        <v>45.24</v>
      </c>
      <c r="F10" s="42">
        <v>45.6</v>
      </c>
      <c r="G10" s="66">
        <v>0.35999999999999943</v>
      </c>
      <c r="H10" s="43">
        <f t="shared" si="1"/>
        <v>1.8063221274460579</v>
      </c>
      <c r="I10" s="44">
        <f>I9+H10</f>
        <v>3.913697942799804</v>
      </c>
    </row>
    <row r="11" spans="1:11" ht="13.9" customHeight="1" x14ac:dyDescent="0.25">
      <c r="A11" s="97" t="s">
        <v>10</v>
      </c>
      <c r="B11" s="98"/>
      <c r="C11" s="39">
        <v>1000</v>
      </c>
      <c r="D11" s="40">
        <f t="shared" si="0"/>
        <v>3.937007874015748E-2</v>
      </c>
      <c r="E11" s="41">
        <v>45.13</v>
      </c>
      <c r="F11" s="42">
        <v>46</v>
      </c>
      <c r="G11" s="66">
        <v>0.86999999999999744</v>
      </c>
      <c r="H11" s="43">
        <f t="shared" si="1"/>
        <v>4.3652784746613005</v>
      </c>
      <c r="I11" s="44">
        <f t="shared" ref="I11:I21" si="2">I10+H11</f>
        <v>8.278976417461104</v>
      </c>
    </row>
    <row r="12" spans="1:11" ht="13.9" customHeight="1" x14ac:dyDescent="0.25">
      <c r="A12" s="97" t="s">
        <v>11</v>
      </c>
      <c r="B12" s="98"/>
      <c r="C12" s="39">
        <v>850</v>
      </c>
      <c r="D12" s="40">
        <f t="shared" si="0"/>
        <v>3.3464566929133861E-2</v>
      </c>
      <c r="E12" s="41">
        <v>43.99</v>
      </c>
      <c r="F12" s="42">
        <v>44.87</v>
      </c>
      <c r="G12" s="66">
        <v>0.87999999999999545</v>
      </c>
      <c r="H12" s="43">
        <f t="shared" si="1"/>
        <v>4.4154540893125702</v>
      </c>
      <c r="I12" s="44">
        <f t="shared" si="2"/>
        <v>12.694430506773674</v>
      </c>
    </row>
    <row r="13" spans="1:11" ht="13.9" customHeight="1" x14ac:dyDescent="0.25">
      <c r="A13" s="97" t="s">
        <v>12</v>
      </c>
      <c r="B13" s="98"/>
      <c r="C13" s="39">
        <v>600</v>
      </c>
      <c r="D13" s="40">
        <f t="shared" si="0"/>
        <v>2.3622047244094488E-2</v>
      </c>
      <c r="E13" s="41">
        <v>41.84</v>
      </c>
      <c r="F13" s="42">
        <v>44.67</v>
      </c>
      <c r="G13" s="66">
        <v>2.8299999999999983</v>
      </c>
      <c r="H13" s="43">
        <f t="shared" si="1"/>
        <v>14.199698946312081</v>
      </c>
      <c r="I13" s="44">
        <f t="shared" si="2"/>
        <v>26.894129453085753</v>
      </c>
    </row>
    <row r="14" spans="1:11" ht="13.9" customHeight="1" x14ac:dyDescent="0.25">
      <c r="A14" s="97" t="s">
        <v>4</v>
      </c>
      <c r="B14" s="98"/>
      <c r="C14" s="39">
        <v>500</v>
      </c>
      <c r="D14" s="40">
        <f t="shared" si="0"/>
        <v>1.968503937007874E-2</v>
      </c>
      <c r="E14" s="41">
        <v>45.87</v>
      </c>
      <c r="F14" s="42">
        <v>47.53</v>
      </c>
      <c r="G14" s="66">
        <v>1.6600000000000037</v>
      </c>
      <c r="H14" s="43">
        <f t="shared" si="1"/>
        <v>8.3291520321124111</v>
      </c>
      <c r="I14" s="44">
        <f t="shared" si="2"/>
        <v>35.223281485198164</v>
      </c>
    </row>
    <row r="15" spans="1:11" ht="13.9" customHeight="1" x14ac:dyDescent="0.25">
      <c r="A15" s="97" t="s">
        <v>0</v>
      </c>
      <c r="B15" s="98"/>
      <c r="C15" s="39">
        <v>420</v>
      </c>
      <c r="D15" s="40">
        <f t="shared" si="0"/>
        <v>1.6535433070866142E-2</v>
      </c>
      <c r="E15" s="41">
        <v>40.549999999999997</v>
      </c>
      <c r="F15" s="42">
        <v>42.26</v>
      </c>
      <c r="G15" s="66">
        <v>1.7100000000000009</v>
      </c>
      <c r="H15" s="43">
        <f t="shared" si="1"/>
        <v>8.5800301053687935</v>
      </c>
      <c r="I15" s="44">
        <f t="shared" si="2"/>
        <v>43.803311590566956</v>
      </c>
    </row>
    <row r="16" spans="1:11" ht="13.9" customHeight="1" x14ac:dyDescent="0.25">
      <c r="A16" s="97" t="s">
        <v>13</v>
      </c>
      <c r="B16" s="98"/>
      <c r="C16" s="39">
        <v>297</v>
      </c>
      <c r="D16" s="40">
        <f t="shared" si="0"/>
        <v>1.1692913385826771E-2</v>
      </c>
      <c r="E16" s="41">
        <v>38.159999999999997</v>
      </c>
      <c r="F16" s="42">
        <v>40.98</v>
      </c>
      <c r="G16" s="66">
        <v>2.8200000000000003</v>
      </c>
      <c r="H16" s="43">
        <f t="shared" si="1"/>
        <v>14.149523331660813</v>
      </c>
      <c r="I16" s="44">
        <f t="shared" si="2"/>
        <v>57.952834922227765</v>
      </c>
    </row>
    <row r="17" spans="1:9" ht="13.9" customHeight="1" x14ac:dyDescent="0.25">
      <c r="A17" s="97" t="s">
        <v>5</v>
      </c>
      <c r="B17" s="98"/>
      <c r="C17" s="39">
        <v>177</v>
      </c>
      <c r="D17" s="40">
        <f t="shared" si="0"/>
        <v>6.9685039370078741E-3</v>
      </c>
      <c r="E17" s="41">
        <v>35.880000000000003</v>
      </c>
      <c r="F17" s="42">
        <v>40.93</v>
      </c>
      <c r="G17" s="66">
        <v>5.0499999999999972</v>
      </c>
      <c r="H17" s="43">
        <f t="shared" si="1"/>
        <v>25.338685398896114</v>
      </c>
      <c r="I17" s="44">
        <f t="shared" si="2"/>
        <v>83.291520321123883</v>
      </c>
    </row>
    <row r="18" spans="1:9" ht="13.9" customHeight="1" x14ac:dyDescent="0.25">
      <c r="A18" s="97" t="s">
        <v>6</v>
      </c>
      <c r="B18" s="98"/>
      <c r="C18" s="39">
        <v>105</v>
      </c>
      <c r="D18" s="40">
        <f t="shared" si="0"/>
        <v>4.1338582677165354E-3</v>
      </c>
      <c r="E18" s="41">
        <v>32.82</v>
      </c>
      <c r="F18" s="42">
        <v>35.85</v>
      </c>
      <c r="G18" s="66">
        <v>3.0300000000000011</v>
      </c>
      <c r="H18" s="43">
        <f t="shared" si="1"/>
        <v>15.203211239337685</v>
      </c>
      <c r="I18" s="44">
        <f t="shared" si="2"/>
        <v>98.494731560461574</v>
      </c>
    </row>
    <row r="19" spans="1:9" ht="13.9" customHeight="1" x14ac:dyDescent="0.25">
      <c r="A19" s="97" t="s">
        <v>1</v>
      </c>
      <c r="B19" s="98"/>
      <c r="C19" s="39">
        <v>74</v>
      </c>
      <c r="D19" s="40">
        <f t="shared" si="0"/>
        <v>2.9133858267716534E-3</v>
      </c>
      <c r="E19" s="41">
        <v>31.02</v>
      </c>
      <c r="F19" s="42">
        <v>31.21</v>
      </c>
      <c r="G19" s="66">
        <v>0.19000000000000128</v>
      </c>
      <c r="H19" s="43">
        <f t="shared" si="1"/>
        <v>0.95333667837431635</v>
      </c>
      <c r="I19" s="44">
        <f t="shared" si="2"/>
        <v>99.448068238835887</v>
      </c>
    </row>
    <row r="20" spans="1:9" ht="13.9" customHeight="1" x14ac:dyDescent="0.25">
      <c r="A20" s="97" t="s">
        <v>7</v>
      </c>
      <c r="B20" s="98"/>
      <c r="C20" s="39">
        <v>45</v>
      </c>
      <c r="D20" s="40">
        <f t="shared" si="0"/>
        <v>1.7716535433070866E-3</v>
      </c>
      <c r="E20" s="41">
        <v>32.549999999999997</v>
      </c>
      <c r="F20" s="42">
        <v>32.590000000000003</v>
      </c>
      <c r="G20" s="66">
        <v>4.0000000000006253E-2</v>
      </c>
      <c r="H20" s="43">
        <f t="shared" si="1"/>
        <v>0.20070245860514926</v>
      </c>
      <c r="I20" s="44">
        <f t="shared" si="2"/>
        <v>99.648770697441037</v>
      </c>
    </row>
    <row r="21" spans="1:9" ht="13.9" customHeight="1" thickBot="1" x14ac:dyDescent="0.3">
      <c r="A21" s="99" t="s">
        <v>2</v>
      </c>
      <c r="B21" s="100"/>
      <c r="C21" s="45"/>
      <c r="D21" s="45"/>
      <c r="E21" s="46">
        <v>22.37</v>
      </c>
      <c r="F21" s="47">
        <v>22.44</v>
      </c>
      <c r="G21" s="67">
        <v>7.0000000000000284E-2</v>
      </c>
      <c r="H21" s="48">
        <f t="shared" si="1"/>
        <v>0.35122930255895768</v>
      </c>
      <c r="I21" s="49">
        <f t="shared" si="2"/>
        <v>100</v>
      </c>
    </row>
    <row r="22" spans="1:9" ht="13.9" customHeight="1" thickBot="1" x14ac:dyDescent="0.3">
      <c r="A22" s="50"/>
      <c r="B22" s="51"/>
      <c r="C22" s="51"/>
      <c r="D22" s="52"/>
      <c r="E22" s="51"/>
      <c r="F22" s="50" t="s">
        <v>3</v>
      </c>
      <c r="G22" s="53">
        <f>SUM(G9:G21)</f>
        <v>19.930000000000003</v>
      </c>
      <c r="H22" s="54">
        <f>SUM(H9:H21)</f>
        <v>100</v>
      </c>
      <c r="I22" s="55"/>
    </row>
    <row r="23" spans="1:9" ht="13.5" customHeight="1" x14ac:dyDescent="0.25">
      <c r="A23" s="56"/>
      <c r="B23" s="57"/>
      <c r="C23" s="57"/>
      <c r="D23" s="57"/>
      <c r="E23" s="57"/>
      <c r="F23" s="57"/>
      <c r="G23" s="58"/>
      <c r="H23" s="58"/>
      <c r="I23" s="59"/>
    </row>
    <row r="24" spans="1:9" ht="13.9" customHeight="1" x14ac:dyDescent="0.25">
      <c r="A24" s="60"/>
      <c r="B24" s="61"/>
      <c r="C24" s="61"/>
      <c r="D24" s="61"/>
      <c r="E24" s="61"/>
      <c r="F24" s="61"/>
      <c r="G24" s="62"/>
      <c r="H24" s="62"/>
      <c r="I24" s="63"/>
    </row>
    <row r="25" spans="1:9" ht="13.9" customHeight="1" x14ac:dyDescent="0.25">
      <c r="A25" s="60"/>
      <c r="B25" s="61"/>
      <c r="C25" s="61"/>
      <c r="D25" s="61"/>
      <c r="E25" s="61"/>
      <c r="F25" s="61"/>
      <c r="G25" s="62"/>
      <c r="H25" s="62"/>
      <c r="I25" s="63"/>
    </row>
    <row r="26" spans="1:9" ht="13.9" customHeight="1" x14ac:dyDescent="0.25">
      <c r="A26" s="60"/>
      <c r="B26" s="61"/>
      <c r="C26" s="61"/>
      <c r="D26" s="61"/>
      <c r="E26" s="61"/>
      <c r="F26" s="61"/>
      <c r="G26" s="62"/>
      <c r="H26" s="62"/>
      <c r="I26" s="63"/>
    </row>
    <row r="27" spans="1:9" ht="13.9" customHeight="1" x14ac:dyDescent="0.25">
      <c r="A27" s="60"/>
      <c r="B27" s="61"/>
      <c r="C27" s="61"/>
      <c r="D27" s="61"/>
      <c r="E27" s="61"/>
      <c r="F27" s="61"/>
      <c r="G27" s="62"/>
      <c r="H27" s="62"/>
      <c r="I27" s="63"/>
    </row>
    <row r="28" spans="1:9" ht="13.9" customHeight="1" x14ac:dyDescent="0.25">
      <c r="A28" s="60"/>
      <c r="B28" s="61"/>
      <c r="C28" s="61"/>
      <c r="D28" s="61"/>
      <c r="E28" s="62"/>
      <c r="F28" s="61"/>
      <c r="G28" s="62"/>
      <c r="H28" s="62"/>
      <c r="I28" s="63"/>
    </row>
    <row r="29" spans="1:9" ht="13.9" customHeight="1" x14ac:dyDescent="0.25">
      <c r="A29" s="60"/>
      <c r="B29" s="61"/>
      <c r="C29" s="61"/>
      <c r="D29" s="61"/>
      <c r="E29" s="62"/>
      <c r="F29" s="61"/>
      <c r="G29" s="62"/>
      <c r="H29" s="62"/>
      <c r="I29" s="63"/>
    </row>
    <row r="30" spans="1:9" ht="13.9" customHeight="1" x14ac:dyDescent="0.25">
      <c r="A30" s="60"/>
      <c r="B30" s="61"/>
      <c r="C30" s="61"/>
      <c r="D30" s="61"/>
      <c r="E30" s="62"/>
      <c r="F30" s="61"/>
      <c r="G30" s="62"/>
      <c r="H30" s="62"/>
      <c r="I30" s="63"/>
    </row>
    <row r="31" spans="1:9" ht="13.9" customHeight="1" x14ac:dyDescent="0.25">
      <c r="A31" s="60"/>
      <c r="B31" s="61"/>
      <c r="C31" s="61"/>
      <c r="D31" s="61"/>
      <c r="E31" s="62"/>
      <c r="F31" s="61"/>
      <c r="G31" s="62"/>
      <c r="H31" s="62"/>
      <c r="I31" s="63"/>
    </row>
    <row r="32" spans="1:9" ht="13.9" customHeight="1" x14ac:dyDescent="0.25">
      <c r="A32" s="60"/>
      <c r="B32" s="61"/>
      <c r="C32" s="61"/>
      <c r="D32" s="61"/>
      <c r="E32" s="61"/>
      <c r="F32" s="61"/>
      <c r="G32" s="62"/>
      <c r="H32" s="62"/>
      <c r="I32" s="63"/>
    </row>
    <row r="33" spans="1:11" ht="13.9" customHeight="1" x14ac:dyDescent="0.25">
      <c r="A33" s="60"/>
      <c r="B33" s="61"/>
      <c r="C33" s="61"/>
      <c r="D33" s="61"/>
      <c r="E33" s="61"/>
      <c r="F33" s="61"/>
      <c r="G33" s="62"/>
      <c r="H33" s="62"/>
      <c r="I33" s="63"/>
    </row>
    <row r="34" spans="1:11" ht="13.9" customHeight="1" x14ac:dyDescent="0.25">
      <c r="A34" s="60"/>
      <c r="B34" s="61"/>
      <c r="C34" s="61"/>
      <c r="D34" s="61"/>
      <c r="E34" s="61"/>
      <c r="F34" s="61"/>
      <c r="G34" s="62"/>
      <c r="H34" s="62"/>
      <c r="I34" s="63"/>
    </row>
    <row r="35" spans="1:11" ht="13.9" customHeight="1" x14ac:dyDescent="0.25">
      <c r="A35" s="60"/>
      <c r="B35" s="61"/>
      <c r="C35" s="61"/>
      <c r="D35" s="61"/>
      <c r="E35" s="61"/>
      <c r="F35" s="61"/>
      <c r="G35" s="62"/>
      <c r="H35" s="62"/>
      <c r="I35" s="63"/>
    </row>
    <row r="36" spans="1:11" ht="13.9" customHeight="1" x14ac:dyDescent="0.25">
      <c r="A36" s="60"/>
      <c r="B36" s="61"/>
      <c r="C36" s="61"/>
      <c r="D36" s="61"/>
      <c r="E36" s="61"/>
      <c r="F36" s="61"/>
      <c r="G36" s="62"/>
      <c r="H36" s="62"/>
      <c r="I36" s="63"/>
    </row>
    <row r="37" spans="1:11" ht="13.9" customHeight="1" x14ac:dyDescent="0.25">
      <c r="A37" s="60"/>
      <c r="B37" s="61"/>
      <c r="C37" s="61"/>
      <c r="D37" s="61"/>
      <c r="E37" s="61"/>
      <c r="F37" s="61"/>
      <c r="G37" s="62"/>
      <c r="H37" s="62"/>
      <c r="I37" s="63"/>
    </row>
    <row r="38" spans="1:11" ht="13.9" customHeight="1" x14ac:dyDescent="0.25">
      <c r="A38" s="60"/>
      <c r="B38" s="61"/>
      <c r="C38" s="61"/>
      <c r="D38" s="61"/>
      <c r="E38" s="61"/>
      <c r="F38" s="61"/>
      <c r="G38" s="62"/>
      <c r="H38" s="62"/>
      <c r="I38" s="63"/>
    </row>
    <row r="39" spans="1:11" ht="13.9" customHeight="1" x14ac:dyDescent="0.25">
      <c r="A39" s="60"/>
      <c r="B39" s="61"/>
      <c r="C39" s="61"/>
      <c r="D39" s="61"/>
      <c r="E39" s="61"/>
      <c r="F39" s="61"/>
      <c r="G39" s="62"/>
      <c r="H39" s="62"/>
      <c r="I39" s="63"/>
    </row>
    <row r="40" spans="1:11" ht="13.9" customHeight="1" x14ac:dyDescent="0.25">
      <c r="A40" s="60"/>
      <c r="B40" s="61"/>
      <c r="C40" s="61"/>
      <c r="D40" s="61"/>
      <c r="E40" s="61"/>
      <c r="F40" s="61"/>
      <c r="G40" s="62"/>
      <c r="H40" s="62"/>
      <c r="I40" s="63"/>
    </row>
    <row r="41" spans="1:11" ht="13.9" customHeight="1" x14ac:dyDescent="0.25">
      <c r="A41" s="60"/>
      <c r="B41" s="61"/>
      <c r="C41" s="61"/>
      <c r="D41" s="61"/>
      <c r="E41" s="61"/>
      <c r="F41" s="61"/>
      <c r="G41" s="62"/>
      <c r="H41" s="62"/>
      <c r="I41" s="63"/>
    </row>
    <row r="42" spans="1:11" ht="18.649999999999999" customHeight="1" thickBot="1" x14ac:dyDescent="0.3">
      <c r="A42" s="64"/>
      <c r="B42" s="68"/>
      <c r="C42" s="68"/>
      <c r="D42" s="68"/>
      <c r="E42" s="68"/>
      <c r="F42" s="68"/>
      <c r="G42" s="52"/>
      <c r="H42" s="52"/>
      <c r="I42" s="69"/>
    </row>
    <row r="43" spans="1:11" ht="13.9" customHeight="1" x14ac:dyDescent="0.25">
      <c r="A43" s="72"/>
      <c r="B43" s="73" t="s">
        <v>39</v>
      </c>
      <c r="C43" s="74">
        <f>J48</f>
        <v>928.3</v>
      </c>
      <c r="D43" s="75"/>
      <c r="E43" s="58"/>
      <c r="F43" s="58"/>
      <c r="G43" s="58"/>
      <c r="H43" s="58"/>
      <c r="I43" s="59"/>
      <c r="J43" s="110">
        <v>150.07</v>
      </c>
      <c r="K43" s="110">
        <v>0.34389999999999998</v>
      </c>
    </row>
    <row r="44" spans="1:11" ht="13.9" customHeight="1" x14ac:dyDescent="0.25">
      <c r="A44" s="76"/>
      <c r="B44" s="77" t="s">
        <v>40</v>
      </c>
      <c r="C44" s="78">
        <f>J47</f>
        <v>559.03</v>
      </c>
      <c r="D44" s="77" t="s">
        <v>41</v>
      </c>
      <c r="E44" s="108">
        <f>C45/C48</f>
        <v>3.025787965616046</v>
      </c>
      <c r="F44" s="80"/>
      <c r="G44" s="80"/>
      <c r="H44" s="80"/>
      <c r="I44" s="81"/>
      <c r="J44" s="110">
        <v>235.64</v>
      </c>
      <c r="K44" s="110"/>
    </row>
    <row r="45" spans="1:11" ht="13.9" customHeight="1" x14ac:dyDescent="0.25">
      <c r="A45" s="76"/>
      <c r="B45" s="77" t="s">
        <v>42</v>
      </c>
      <c r="C45" s="78">
        <f>J46</f>
        <v>454.08</v>
      </c>
      <c r="D45" s="77" t="s">
        <v>43</v>
      </c>
      <c r="E45" s="109">
        <f>(C47)^2/(C48*C45)</f>
        <v>0.81483893375010863</v>
      </c>
      <c r="F45" s="80"/>
      <c r="G45" s="80"/>
      <c r="H45" s="80"/>
      <c r="I45" s="81"/>
      <c r="J45" s="110">
        <v>361.18</v>
      </c>
      <c r="K45" s="110"/>
    </row>
    <row r="46" spans="1:11" ht="13.9" customHeight="1" x14ac:dyDescent="0.3">
      <c r="A46" s="76"/>
      <c r="B46" s="77" t="s">
        <v>44</v>
      </c>
      <c r="C46" s="79">
        <f>J45</f>
        <v>361.18</v>
      </c>
      <c r="D46" s="82" t="s">
        <v>45</v>
      </c>
      <c r="E46" s="83">
        <f>K43</f>
        <v>0.34389999999999998</v>
      </c>
      <c r="F46" s="80"/>
      <c r="G46" s="80"/>
      <c r="H46" s="80"/>
      <c r="I46" s="81"/>
      <c r="J46" s="110">
        <v>454.08</v>
      </c>
      <c r="K46" s="110"/>
    </row>
    <row r="47" spans="1:11" ht="13.9" customHeight="1" x14ac:dyDescent="0.3">
      <c r="A47" s="76"/>
      <c r="B47" s="77" t="s">
        <v>46</v>
      </c>
      <c r="C47" s="78">
        <f>J44</f>
        <v>235.64</v>
      </c>
      <c r="D47" s="82"/>
      <c r="E47" s="80"/>
      <c r="F47" s="80"/>
      <c r="G47" s="80"/>
      <c r="H47" s="80"/>
      <c r="I47" s="81"/>
      <c r="J47" s="110">
        <v>559.03</v>
      </c>
      <c r="K47" s="110"/>
    </row>
    <row r="48" spans="1:11" ht="13.9" customHeight="1" x14ac:dyDescent="0.25">
      <c r="A48" s="76"/>
      <c r="B48" s="77" t="s">
        <v>47</v>
      </c>
      <c r="C48" s="78">
        <f>J43</f>
        <v>150.07</v>
      </c>
      <c r="D48" s="80"/>
      <c r="E48" s="80"/>
      <c r="F48" s="80"/>
      <c r="G48" s="80"/>
      <c r="H48" s="80"/>
      <c r="I48" s="81"/>
      <c r="J48" s="110">
        <v>928.3</v>
      </c>
      <c r="K48" s="110"/>
    </row>
    <row r="49" spans="1:11" ht="13.9" customHeight="1" thickBot="1" x14ac:dyDescent="0.3">
      <c r="A49" s="84"/>
      <c r="B49" s="85"/>
      <c r="C49" s="85"/>
      <c r="D49" s="85"/>
      <c r="E49" s="85"/>
      <c r="F49" s="85"/>
      <c r="G49" s="85"/>
      <c r="H49" s="85"/>
      <c r="I49" s="86"/>
      <c r="J49" s="110"/>
      <c r="K49" s="110"/>
    </row>
    <row r="50" spans="1:11" ht="13.9" customHeight="1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11" ht="13.9" customHeight="1" x14ac:dyDescent="0.25"/>
    <row r="52" spans="1:11" ht="13.9" customHeight="1" x14ac:dyDescent="0.25"/>
    <row r="53" spans="1:11" ht="13.9" customHeight="1" x14ac:dyDescent="0.25"/>
    <row r="54" spans="1:11" ht="13.9" customHeight="1" x14ac:dyDescent="0.25"/>
    <row r="55" spans="1:11" ht="13.9" customHeight="1" x14ac:dyDescent="0.25"/>
    <row r="56" spans="1:11" ht="13.9" customHeight="1" x14ac:dyDescent="0.25"/>
    <row r="57" spans="1:11" ht="13.9" customHeight="1" x14ac:dyDescent="0.25"/>
    <row r="58" spans="1:11" ht="13.9" customHeight="1" x14ac:dyDescent="0.25"/>
  </sheetData>
  <mergeCells count="22">
    <mergeCell ref="A20:B20"/>
    <mergeCell ref="A21:B21"/>
    <mergeCell ref="G3:I3"/>
    <mergeCell ref="G4:I4"/>
    <mergeCell ref="G5:I5"/>
    <mergeCell ref="G6:I6"/>
    <mergeCell ref="A15:B15"/>
    <mergeCell ref="A16:B16"/>
    <mergeCell ref="A17:B17"/>
    <mergeCell ref="A18:B18"/>
    <mergeCell ref="A19:B19"/>
    <mergeCell ref="A10:B10"/>
    <mergeCell ref="A11:B11"/>
    <mergeCell ref="A12:B12"/>
    <mergeCell ref="A13:B13"/>
    <mergeCell ref="A14:B14"/>
    <mergeCell ref="A3:C3"/>
    <mergeCell ref="A6:C6"/>
    <mergeCell ref="A9:B9"/>
    <mergeCell ref="A8:B8"/>
    <mergeCell ref="C4:E4"/>
    <mergeCell ref="C5:E5"/>
  </mergeCells>
  <printOptions horizontalCentered="1"/>
  <pageMargins left="0.75" right="0.5" top="0.5" bottom="0.75" header="0.3" footer="0.3"/>
  <pageSetup paperSize="9" orientation="portrait" horizontalDpi="4294967292" verticalDpi="4294967292" r:id="rId1"/>
  <headerFooter>
    <oddFooter>&amp;L&amp;K000000
 RGL-PSD Analysis Worksheet&amp;C&amp;K000000
Revised 04/24/2018&amp;R&amp;K000000
_1_ of _1_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RGL Reservoir Management Inc.</dc:creator>
  <cp:lastModifiedBy>Vahid Fattahpour</cp:lastModifiedBy>
  <cp:lastPrinted>2018-04-24T15:08:49Z</cp:lastPrinted>
  <dcterms:created xsi:type="dcterms:W3CDTF">2013-02-04T20:38:04Z</dcterms:created>
  <dcterms:modified xsi:type="dcterms:W3CDTF">2018-05-02T19:54:09Z</dcterms:modified>
</cp:coreProperties>
</file>