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6" i="1" l="1"/>
  <c r="D236" i="1"/>
  <c r="F219" i="1" l="1"/>
  <c r="C219" i="1"/>
  <c r="D219" i="1"/>
  <c r="F216" i="1"/>
  <c r="D216" i="1"/>
  <c r="F215" i="1"/>
  <c r="D215" i="1"/>
  <c r="F214" i="1"/>
  <c r="D214" i="1"/>
  <c r="F210" i="1"/>
  <c r="C210" i="1"/>
  <c r="D210" i="1"/>
  <c r="F209" i="1"/>
  <c r="C209" i="1"/>
  <c r="F200" i="1"/>
  <c r="D200" i="1"/>
  <c r="F177" i="1"/>
  <c r="D176" i="1"/>
  <c r="D173" i="1"/>
  <c r="D172" i="1"/>
  <c r="F168" i="1"/>
  <c r="D168" i="1"/>
  <c r="F167" i="1"/>
  <c r="F166" i="1"/>
  <c r="D166" i="1"/>
  <c r="C166" i="1"/>
  <c r="D161" i="1"/>
  <c r="D154" i="1"/>
  <c r="D153" i="1"/>
  <c r="D151" i="1"/>
  <c r="D145" i="1"/>
  <c r="F144" i="1"/>
  <c r="D144" i="1"/>
  <c r="D143" i="1"/>
  <c r="F143" i="1"/>
  <c r="C142" i="1"/>
  <c r="D142" i="1"/>
  <c r="F142" i="1"/>
  <c r="D140" i="1"/>
  <c r="D138" i="1"/>
  <c r="C135" i="1"/>
  <c r="D134" i="1"/>
  <c r="D133" i="1"/>
  <c r="D124" i="1" l="1"/>
  <c r="D117" i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<sst xmlns="http://schemas.openxmlformats.org/spreadsheetml/2006/main" count="6" uniqueCount="6">
  <si>
    <t>Intangible Dry Well</t>
  </si>
  <si>
    <t>Tangible Dry Well</t>
  </si>
  <si>
    <t>Intangible Completion</t>
  </si>
  <si>
    <t>Tangible Completion</t>
  </si>
  <si>
    <t>Date</t>
  </si>
  <si>
    <t>Length(')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</si>
</sst>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tabSelected="1" topLeftCell="A220" workbookViewId="0">
      <selection activeCell="E244" sqref="E244"/>
    </sheetView>
  </sheetViews>
  <sheetFormatPr defaultRowHeight="15" x14ac:dyDescent="0.25"/>
  <cols>
    <col min="1" max="1" width="30.42578125" style="3" bestFit="1" customWidth="1"/>
    <col min="2" max="2" width="12.7109375" style="1" customWidth="1"/>
    <col min="3" max="3" width="18.28515625" style="1" bestFit="1" customWidth="1"/>
    <col min="4" max="4" width="21.140625" style="1" bestFit="1" customWidth="1"/>
    <col min="5" max="5" width="16.7109375" style="1" bestFit="1" customWidth="1"/>
    <col min="6" max="6" width="19.7109375" style="1" bestFit="1" customWidth="1"/>
  </cols>
  <sheetData>
    <row r="1" spans="1:6" ht="14.45" x14ac:dyDescent="0.3">
      <c r="A1" s="3" t="s">
        <v>4</v>
      </c>
      <c r="B1" s="1" t="s">
        <v>5</v>
      </c>
      <c r="C1" s="1" t="s">
        <v>0</v>
      </c>
      <c r="D1" s="1" t="s">
        <v>2</v>
      </c>
      <c r="E1" s="1" t="s">
        <v>1</v>
      </c>
      <c r="F1" s="1" t="s">
        <v>3</v>
      </c>
    </row>
    <row r="2" spans="1:6" ht="14.45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ht="14.45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ht="14.45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ht="14.45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ht="14.45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ht="14.45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ht="14.45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ht="14.45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ht="14.45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ht="14.45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ht="14.45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ht="14.45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ht="14.45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ht="14.45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ht="14.45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ht="14.45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ht="14.45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ht="14.45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ht="14.45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ht="14.45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ht="14.45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ht="14.45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ht="14.45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ht="14.45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ht="14.45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ht="14.45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ht="14.45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ht="14.45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ht="14.45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ht="14.45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ht="14.45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ht="14.45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ht="14.45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ht="14.45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ht="14.45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ht="14.45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ht="14.45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ht="14.45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ht="14.45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ht="14.45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ht="14.45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ht="14.45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ht="14.45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ht="14.45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ht="14.45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ht="14.45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ht="14.45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ht="14.45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ht="14.45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ht="14.45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ht="14.45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ht="14.45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ht="14.45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ht="14.45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ht="14.45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ht="14.45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ht="14.45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ht="14.45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ht="14.45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ht="14.45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ht="14.45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ht="14.45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ht="14.45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ht="14.45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ht="14.45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ht="14.45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ht="14.45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ht="14.45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ht="14.45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ht="14.45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ht="14.45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ht="14.45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ht="14.45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ht="14.45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ht="14.45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ht="14.45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ht="14.45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ht="14.45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ht="14.45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ht="14.45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ht="14.45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ht="14.45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ht="14.45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ht="14.45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ht="14.45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ht="14.45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ht="14.45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ht="14.45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ht="14.45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ht="14.45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ht="14.45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ht="14.45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ht="14.45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ht="14.45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ht="14.45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ht="14.45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ht="14.45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ht="14.45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ht="14.45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ht="14.45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ht="14.45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ht="14.45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ht="14.45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ht="14.45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ht="14.45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ht="14.45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ht="14.45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ht="14.45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ht="14.45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ht="14.45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ht="14.45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ht="14.45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ht="14.45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ht="14.45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ht="14.45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ht="14.45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ht="14.45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ht="14.45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ht="14.45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ht="14.45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ht="14.45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ht="14.45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  <row r="124" spans="1:6" ht="14.45" x14ac:dyDescent="0.3">
      <c r="A124" s="3">
        <v>42156</v>
      </c>
      <c r="B124" s="1">
        <v>5000</v>
      </c>
      <c r="C124" s="1">
        <v>2462999</v>
      </c>
      <c r="D124" s="1">
        <f>5134000+131000+46000</f>
        <v>5311000</v>
      </c>
      <c r="E124" s="1">
        <v>627000</v>
      </c>
      <c r="F124" s="1">
        <v>300000</v>
      </c>
    </row>
    <row r="125" spans="1:6" ht="14.45" x14ac:dyDescent="0.3">
      <c r="A125" s="3">
        <v>42171</v>
      </c>
      <c r="B125" s="1">
        <v>9823</v>
      </c>
      <c r="C125" s="1">
        <v>3737000</v>
      </c>
      <c r="D125" s="1">
        <v>5664000</v>
      </c>
      <c r="E125" s="1">
        <v>413000</v>
      </c>
      <c r="F125" s="1">
        <v>797000</v>
      </c>
    </row>
    <row r="126" spans="1:6" ht="14.45" x14ac:dyDescent="0.3">
      <c r="A126" s="3">
        <v>42125</v>
      </c>
      <c r="B126" s="1">
        <v>8500</v>
      </c>
      <c r="C126" s="1">
        <v>4168574</v>
      </c>
      <c r="D126" s="1">
        <v>6440724</v>
      </c>
      <c r="E126" s="1">
        <v>958214</v>
      </c>
      <c r="F126" s="1">
        <v>443600</v>
      </c>
    </row>
    <row r="127" spans="1:6" x14ac:dyDescent="0.25">
      <c r="A127" s="3">
        <v>42100</v>
      </c>
      <c r="B127" s="1">
        <v>5000</v>
      </c>
      <c r="C127" s="1">
        <v>2128450</v>
      </c>
      <c r="D127" s="1">
        <v>2183800</v>
      </c>
      <c r="E127" s="1">
        <v>290525</v>
      </c>
      <c r="F127" s="1">
        <v>414900</v>
      </c>
    </row>
    <row r="128" spans="1:6" x14ac:dyDescent="0.25">
      <c r="A128" s="3">
        <v>42117</v>
      </c>
      <c r="B128" s="1">
        <v>4300</v>
      </c>
      <c r="C128" s="1">
        <v>2749080</v>
      </c>
      <c r="D128" s="1">
        <v>4238500</v>
      </c>
      <c r="E128" s="1">
        <v>945814</v>
      </c>
      <c r="F128" s="1">
        <v>232000</v>
      </c>
    </row>
    <row r="129" spans="1:6" x14ac:dyDescent="0.25">
      <c r="A129" s="3">
        <v>42150</v>
      </c>
      <c r="B129" s="1">
        <v>10000</v>
      </c>
      <c r="C129" s="1">
        <v>4032300</v>
      </c>
      <c r="D129" s="1">
        <v>6640500</v>
      </c>
      <c r="E129" s="1">
        <v>667700</v>
      </c>
      <c r="F129" s="1">
        <v>202000</v>
      </c>
    </row>
    <row r="130" spans="1:6" x14ac:dyDescent="0.25">
      <c r="A130" s="3">
        <v>42129</v>
      </c>
      <c r="B130" s="1">
        <v>5300</v>
      </c>
      <c r="C130" s="1">
        <v>2320543</v>
      </c>
      <c r="D130" s="1">
        <v>3250800</v>
      </c>
      <c r="E130" s="1">
        <v>435059</v>
      </c>
      <c r="F130" s="1">
        <v>386800</v>
      </c>
    </row>
    <row r="131" spans="1:6" x14ac:dyDescent="0.25">
      <c r="A131" s="3">
        <v>42139</v>
      </c>
      <c r="B131" s="1">
        <v>10323</v>
      </c>
      <c r="C131" s="1">
        <v>3592000</v>
      </c>
      <c r="D131" s="1">
        <v>4772400</v>
      </c>
      <c r="E131" s="1">
        <v>406000</v>
      </c>
      <c r="F131" s="1">
        <v>755000</v>
      </c>
    </row>
    <row r="132" spans="1:6" x14ac:dyDescent="0.25">
      <c r="A132" s="3">
        <v>42072</v>
      </c>
      <c r="B132" s="1">
        <v>10323</v>
      </c>
      <c r="C132" s="1">
        <v>3956000</v>
      </c>
      <c r="D132" s="1">
        <v>4772400</v>
      </c>
      <c r="E132" s="1">
        <v>406000</v>
      </c>
      <c r="F132" s="1">
        <v>868000</v>
      </c>
    </row>
    <row r="133" spans="1:6" x14ac:dyDescent="0.25">
      <c r="A133" s="3">
        <v>42269</v>
      </c>
      <c r="B133" s="2">
        <v>5900</v>
      </c>
      <c r="C133" s="1">
        <v>2549000</v>
      </c>
      <c r="D133" s="1">
        <f>4634000+131000+46000</f>
        <v>4811000</v>
      </c>
      <c r="E133" s="1">
        <v>601000</v>
      </c>
      <c r="F133" s="1">
        <v>300000</v>
      </c>
    </row>
    <row r="134" spans="1:6" x14ac:dyDescent="0.25">
      <c r="A134" s="3">
        <v>42408</v>
      </c>
      <c r="B134" s="2">
        <v>7000</v>
      </c>
      <c r="C134" s="1">
        <v>1886833.4</v>
      </c>
      <c r="D134" s="1">
        <f>4634000+131000+46000</f>
        <v>4811000</v>
      </c>
      <c r="E134" s="1">
        <v>540201.46</v>
      </c>
      <c r="F134" s="1">
        <v>300000</v>
      </c>
    </row>
    <row r="135" spans="1:6" x14ac:dyDescent="0.25">
      <c r="A135" s="3">
        <v>42401</v>
      </c>
      <c r="B135" s="2">
        <v>5800</v>
      </c>
      <c r="C135" s="1">
        <f>193000+1339091</f>
        <v>1532091</v>
      </c>
      <c r="D135" s="1">
        <v>590000</v>
      </c>
      <c r="E135" s="1">
        <v>443415</v>
      </c>
      <c r="F135" s="1">
        <v>779000</v>
      </c>
    </row>
    <row r="136" spans="1:6" x14ac:dyDescent="0.25">
      <c r="A136" s="3">
        <v>42369</v>
      </c>
      <c r="B136" s="1">
        <v>9730</v>
      </c>
      <c r="C136" s="1">
        <v>3399000</v>
      </c>
      <c r="D136" s="1">
        <v>5307900</v>
      </c>
      <c r="E136" s="1">
        <v>384000</v>
      </c>
      <c r="F136" s="1">
        <v>1035800</v>
      </c>
    </row>
    <row r="137" spans="1:6" x14ac:dyDescent="0.25">
      <c r="A137" s="3">
        <v>42404</v>
      </c>
      <c r="B137" s="1">
        <v>4800</v>
      </c>
      <c r="C137" s="1">
        <v>1309258</v>
      </c>
      <c r="D137" s="1">
        <v>1990276</v>
      </c>
      <c r="E137" s="1">
        <v>185474</v>
      </c>
      <c r="F137" s="1">
        <v>284484</v>
      </c>
    </row>
    <row r="138" spans="1:6" x14ac:dyDescent="0.25">
      <c r="A138" s="3">
        <v>42382</v>
      </c>
      <c r="B138" s="2">
        <v>7200</v>
      </c>
      <c r="C138" s="1">
        <v>2276000</v>
      </c>
      <c r="D138" s="1">
        <f>3695000+131000+46000</f>
        <v>3872000</v>
      </c>
      <c r="E138" s="1">
        <v>614000</v>
      </c>
      <c r="F138" s="1">
        <v>300000</v>
      </c>
    </row>
    <row r="139" spans="1:6" x14ac:dyDescent="0.25">
      <c r="A139" s="3">
        <v>42380</v>
      </c>
      <c r="B139" s="1">
        <v>5100</v>
      </c>
      <c r="C139" s="1">
        <v>1532091</v>
      </c>
      <c r="D139" s="1">
        <v>592300</v>
      </c>
      <c r="E139" s="1">
        <v>443415</v>
      </c>
      <c r="F139" s="1">
        <v>779000</v>
      </c>
    </row>
    <row r="140" spans="1:6" x14ac:dyDescent="0.25">
      <c r="A140" s="3">
        <v>42382</v>
      </c>
      <c r="B140" s="2">
        <v>7100</v>
      </c>
      <c r="C140" s="1">
        <v>2276000</v>
      </c>
      <c r="D140" s="1">
        <f>3685000+177000</f>
        <v>3862000</v>
      </c>
      <c r="E140" s="1">
        <v>614000</v>
      </c>
      <c r="F140" s="1">
        <v>300000</v>
      </c>
    </row>
    <row r="141" spans="1:6" x14ac:dyDescent="0.25">
      <c r="A141" s="3">
        <v>42353</v>
      </c>
      <c r="B141" s="1">
        <v>9730</v>
      </c>
      <c r="C141" s="1">
        <v>3862000</v>
      </c>
      <c r="D141" s="1">
        <v>5587500</v>
      </c>
      <c r="E141" s="1">
        <v>456000</v>
      </c>
      <c r="F141" s="1">
        <v>973200</v>
      </c>
    </row>
    <row r="142" spans="1:6" x14ac:dyDescent="0.25">
      <c r="A142" s="3">
        <v>42345</v>
      </c>
      <c r="B142" s="1">
        <v>6400</v>
      </c>
      <c r="C142" s="1">
        <f>2594104+220800</f>
        <v>2814904</v>
      </c>
      <c r="D142" s="1">
        <f>3817800+28000</f>
        <v>3845800</v>
      </c>
      <c r="E142" s="1">
        <v>674888</v>
      </c>
      <c r="F142" s="1">
        <f>633000+163550</f>
        <v>796550</v>
      </c>
    </row>
    <row r="143" spans="1:6" x14ac:dyDescent="0.25">
      <c r="A143" s="3">
        <v>42347</v>
      </c>
      <c r="B143" s="2">
        <v>7000</v>
      </c>
      <c r="C143" s="1">
        <v>2431490.4900000002</v>
      </c>
      <c r="D143" s="1">
        <f>4283878.33+127560.25+23525.19</f>
        <v>4434963.7700000005</v>
      </c>
      <c r="E143" s="1">
        <v>588111.29</v>
      </c>
      <c r="F143" s="1">
        <f>12451+153747.22+65931.77</f>
        <v>232129.99</v>
      </c>
    </row>
    <row r="144" spans="1:6" x14ac:dyDescent="0.25">
      <c r="A144" s="3">
        <v>42353</v>
      </c>
      <c r="B144" s="2">
        <v>4400</v>
      </c>
      <c r="C144" s="1">
        <v>2716566.51</v>
      </c>
      <c r="D144" s="1">
        <f>5705507.84+168008.62+31122.85</f>
        <v>5904639.3099999996</v>
      </c>
      <c r="E144" s="1">
        <v>630613.21</v>
      </c>
      <c r="F144" s="1">
        <f>11859.75+151436.49+56643.09</f>
        <v>219939.33</v>
      </c>
    </row>
    <row r="145" spans="1:6" x14ac:dyDescent="0.25">
      <c r="A145" s="3">
        <v>42360</v>
      </c>
      <c r="B145" s="2">
        <v>7000</v>
      </c>
      <c r="C145" s="1">
        <v>2549000</v>
      </c>
      <c r="D145" s="1">
        <f>4634000+131000+46000</f>
        <v>4811000</v>
      </c>
      <c r="E145" s="1">
        <v>601000</v>
      </c>
      <c r="F145" s="1">
        <v>300000</v>
      </c>
    </row>
    <row r="146" spans="1:6" x14ac:dyDescent="0.25">
      <c r="A146" s="3">
        <v>42009</v>
      </c>
      <c r="B146" s="1">
        <v>5000</v>
      </c>
      <c r="C146" s="1">
        <v>1951450</v>
      </c>
      <c r="D146" s="1">
        <v>290525</v>
      </c>
      <c r="E146" s="1">
        <v>2823800</v>
      </c>
      <c r="F146" s="1">
        <v>414900</v>
      </c>
    </row>
    <row r="147" spans="1:6" x14ac:dyDescent="0.25">
      <c r="A147" s="3">
        <v>42301</v>
      </c>
      <c r="B147" s="1">
        <v>9600</v>
      </c>
      <c r="C147" s="1">
        <v>3963000</v>
      </c>
      <c r="D147" s="1">
        <v>4758000</v>
      </c>
      <c r="E147" s="1">
        <v>443000</v>
      </c>
      <c r="F147" s="1">
        <v>962700</v>
      </c>
    </row>
    <row r="148" spans="1:6" x14ac:dyDescent="0.25">
      <c r="A148" s="3">
        <v>42339</v>
      </c>
      <c r="B148" s="2">
        <v>4400</v>
      </c>
      <c r="C148" s="1">
        <v>1894315</v>
      </c>
      <c r="D148" s="1">
        <v>29446110</v>
      </c>
      <c r="E148" s="1">
        <v>199966</v>
      </c>
      <c r="F148" s="1">
        <v>679157</v>
      </c>
    </row>
    <row r="149" spans="1:6" x14ac:dyDescent="0.25">
      <c r="A149" s="3">
        <v>42338</v>
      </c>
      <c r="B149" s="1">
        <v>5000</v>
      </c>
      <c r="C149" s="1">
        <v>1951450</v>
      </c>
      <c r="D149" s="1">
        <v>290525</v>
      </c>
      <c r="E149" s="1">
        <v>2061800</v>
      </c>
      <c r="F149" s="1">
        <v>414900</v>
      </c>
    </row>
    <row r="150" spans="1:6" x14ac:dyDescent="0.25">
      <c r="A150" s="3">
        <v>42346</v>
      </c>
      <c r="B150" s="1">
        <v>9833</v>
      </c>
      <c r="C150" s="1">
        <v>3718000</v>
      </c>
      <c r="D150" s="1">
        <v>5957000</v>
      </c>
      <c r="E150" s="1">
        <v>424000</v>
      </c>
      <c r="F150" s="1">
        <v>820000</v>
      </c>
    </row>
    <row r="151" spans="1:6" x14ac:dyDescent="0.25">
      <c r="A151" s="3">
        <v>42328</v>
      </c>
      <c r="B151" s="2">
        <v>7000</v>
      </c>
      <c r="C151" s="1">
        <v>2549000</v>
      </c>
      <c r="D151" s="1">
        <f>4634000+131000+46000</f>
        <v>4811000</v>
      </c>
      <c r="E151" s="1">
        <v>601000</v>
      </c>
      <c r="F151" s="1">
        <v>300000</v>
      </c>
    </row>
    <row r="152" spans="1:6" x14ac:dyDescent="0.25">
      <c r="A152" s="3">
        <v>42301</v>
      </c>
      <c r="B152" s="1">
        <v>9600</v>
      </c>
      <c r="C152" s="1">
        <v>3963000</v>
      </c>
      <c r="D152" s="1">
        <v>4758000</v>
      </c>
      <c r="E152" s="1">
        <v>443000</v>
      </c>
      <c r="F152" s="1">
        <v>962700</v>
      </c>
    </row>
    <row r="153" spans="1:6" x14ac:dyDescent="0.25">
      <c r="A153" s="3">
        <v>42310</v>
      </c>
      <c r="B153" s="1">
        <v>10000</v>
      </c>
      <c r="C153" s="1">
        <v>3893304</v>
      </c>
      <c r="D153" s="1">
        <f>6055500+304500</f>
        <v>6360000</v>
      </c>
      <c r="E153" s="1">
        <v>656696</v>
      </c>
      <c r="F153" s="1">
        <v>202000</v>
      </c>
    </row>
    <row r="154" spans="1:6" x14ac:dyDescent="0.25">
      <c r="A154" s="3">
        <v>42304</v>
      </c>
      <c r="B154" s="1">
        <v>5200</v>
      </c>
      <c r="C154" s="1">
        <v>2778610</v>
      </c>
      <c r="D154" s="1">
        <f>4144000+131000+38000</f>
        <v>4313000</v>
      </c>
      <c r="E154" s="1">
        <v>1021390</v>
      </c>
      <c r="F154" s="1">
        <v>297500</v>
      </c>
    </row>
    <row r="155" spans="1:6" x14ac:dyDescent="0.25">
      <c r="A155" s="3">
        <v>42311</v>
      </c>
      <c r="B155" s="1">
        <v>9823</v>
      </c>
      <c r="C155" s="1">
        <v>3635000</v>
      </c>
      <c r="D155" s="1">
        <v>5150800</v>
      </c>
      <c r="E155" s="1">
        <v>408000</v>
      </c>
      <c r="F155" s="1">
        <v>795000</v>
      </c>
    </row>
    <row r="156" spans="1:6" x14ac:dyDescent="0.25">
      <c r="A156" s="3">
        <v>42269</v>
      </c>
      <c r="B156" s="2">
        <v>7800</v>
      </c>
      <c r="C156" s="1">
        <v>2329589</v>
      </c>
      <c r="D156" s="1">
        <v>2784374</v>
      </c>
      <c r="E156" s="1">
        <v>410580</v>
      </c>
      <c r="F156" s="1">
        <v>394900</v>
      </c>
    </row>
    <row r="157" spans="1:6" x14ac:dyDescent="0.25">
      <c r="A157" s="3">
        <v>42290</v>
      </c>
      <c r="B157" s="2">
        <v>7800</v>
      </c>
      <c r="C157" s="1">
        <v>2334149</v>
      </c>
      <c r="D157" s="1">
        <v>2886874</v>
      </c>
      <c r="E157" s="1">
        <v>416238</v>
      </c>
      <c r="F157" s="1">
        <v>385900</v>
      </c>
    </row>
    <row r="158" spans="1:6" x14ac:dyDescent="0.25">
      <c r="A158" s="3">
        <v>42290</v>
      </c>
      <c r="B158" s="2">
        <v>7800</v>
      </c>
      <c r="C158" s="1">
        <v>2330682</v>
      </c>
      <c r="D158" s="1">
        <v>2886874</v>
      </c>
      <c r="E158" s="1">
        <v>411937</v>
      </c>
      <c r="F158" s="1">
        <v>385900</v>
      </c>
    </row>
    <row r="159" spans="1:6" x14ac:dyDescent="0.25">
      <c r="A159" s="3">
        <v>42297</v>
      </c>
      <c r="B159" s="1">
        <v>9823</v>
      </c>
      <c r="C159" s="1">
        <v>3635000</v>
      </c>
      <c r="D159" s="1">
        <v>5151000</v>
      </c>
      <c r="E159" s="1">
        <v>408000</v>
      </c>
      <c r="F159" s="1">
        <v>795000</v>
      </c>
    </row>
    <row r="160" spans="1:6" x14ac:dyDescent="0.25">
      <c r="A160" s="3">
        <v>42297</v>
      </c>
      <c r="B160" s="1">
        <v>15113</v>
      </c>
      <c r="C160" s="1">
        <v>4827000</v>
      </c>
      <c r="D160" s="1">
        <v>4941188</v>
      </c>
      <c r="E160" s="1">
        <v>405000</v>
      </c>
      <c r="F160" s="1">
        <v>962000</v>
      </c>
    </row>
    <row r="161" spans="1:6" x14ac:dyDescent="0.25">
      <c r="A161" s="3">
        <v>42297</v>
      </c>
      <c r="B161" s="1">
        <v>6300</v>
      </c>
      <c r="C161" s="1">
        <v>2799000</v>
      </c>
      <c r="D161" s="1">
        <f>4634000+213200</f>
        <v>4847200</v>
      </c>
      <c r="E161" s="1">
        <v>601000</v>
      </c>
      <c r="F161" s="1">
        <v>222500</v>
      </c>
    </row>
    <row r="162" spans="1:6" x14ac:dyDescent="0.25">
      <c r="A162" s="3">
        <v>42290</v>
      </c>
      <c r="B162" s="1">
        <v>4603</v>
      </c>
      <c r="C162" s="1">
        <v>2859000</v>
      </c>
      <c r="D162" s="1">
        <v>3380750</v>
      </c>
      <c r="E162" s="1">
        <v>419000</v>
      </c>
      <c r="F162" s="1">
        <v>662000</v>
      </c>
    </row>
    <row r="163" spans="1:6" x14ac:dyDescent="0.25">
      <c r="A163" s="3">
        <v>42317</v>
      </c>
      <c r="B163" s="1">
        <v>4380</v>
      </c>
      <c r="C163" s="1">
        <v>2784000</v>
      </c>
      <c r="D163" s="1">
        <v>2728200</v>
      </c>
      <c r="E163" s="1">
        <v>474000</v>
      </c>
      <c r="F163" s="1">
        <v>860600</v>
      </c>
    </row>
    <row r="164" spans="1:6" x14ac:dyDescent="0.25">
      <c r="A164" s="3">
        <v>42283</v>
      </c>
      <c r="B164" s="1">
        <v>5000</v>
      </c>
      <c r="C164" s="1">
        <v>2128450</v>
      </c>
      <c r="D164" s="1">
        <v>290525</v>
      </c>
      <c r="E164" s="1">
        <v>2183800</v>
      </c>
      <c r="F164" s="1">
        <v>414900</v>
      </c>
    </row>
    <row r="165" spans="1:6" x14ac:dyDescent="0.25">
      <c r="A165" s="3">
        <v>42289</v>
      </c>
      <c r="B165" s="1">
        <v>5000</v>
      </c>
      <c r="C165" s="1">
        <v>1951450</v>
      </c>
      <c r="D165" s="1">
        <v>290525</v>
      </c>
      <c r="E165" s="1">
        <v>2061800</v>
      </c>
      <c r="F165" s="1">
        <v>414900</v>
      </c>
    </row>
    <row r="166" spans="1:6" x14ac:dyDescent="0.25">
      <c r="A166" s="3">
        <v>42290</v>
      </c>
      <c r="B166" s="1">
        <v>6400</v>
      </c>
      <c r="C166" s="1">
        <f>220800+2594104</f>
        <v>2814904</v>
      </c>
      <c r="D166" s="1">
        <f>3817800+28000</f>
        <v>3845800</v>
      </c>
      <c r="E166" s="1">
        <v>666488</v>
      </c>
      <c r="F166" s="1">
        <f>163550+633000</f>
        <v>796550</v>
      </c>
    </row>
    <row r="167" spans="1:6" x14ac:dyDescent="0.25">
      <c r="A167" s="3">
        <v>42276</v>
      </c>
      <c r="B167" s="1">
        <v>7300</v>
      </c>
      <c r="C167" s="1">
        <v>3758433</v>
      </c>
      <c r="D167" s="1">
        <v>7164623</v>
      </c>
      <c r="E167" s="1">
        <v>536193</v>
      </c>
      <c r="F167" s="1">
        <f>375000+193071</f>
        <v>568071</v>
      </c>
    </row>
    <row r="168" spans="1:6" x14ac:dyDescent="0.25">
      <c r="A168" s="3">
        <v>42277</v>
      </c>
      <c r="B168" s="2">
        <v>6800</v>
      </c>
      <c r="C168" s="1">
        <v>2844400</v>
      </c>
      <c r="D168" s="1">
        <f>5134000+131000+46000</f>
        <v>5311000</v>
      </c>
      <c r="E168" s="1">
        <v>776600</v>
      </c>
      <c r="F168" s="1">
        <f>30000+196000+74000</f>
        <v>300000</v>
      </c>
    </row>
    <row r="169" spans="1:6" x14ac:dyDescent="0.25">
      <c r="A169" s="3">
        <v>42283</v>
      </c>
      <c r="B169" s="1">
        <v>7900</v>
      </c>
      <c r="C169" s="1">
        <v>2969719</v>
      </c>
      <c r="D169" s="1">
        <v>4562698</v>
      </c>
      <c r="E169" s="1">
        <v>517737</v>
      </c>
      <c r="F169" s="1">
        <v>401000</v>
      </c>
    </row>
    <row r="170" spans="1:6" x14ac:dyDescent="0.25">
      <c r="A170" s="3">
        <v>42276</v>
      </c>
      <c r="B170" s="1">
        <v>9833</v>
      </c>
      <c r="C170" s="1">
        <v>3715000</v>
      </c>
      <c r="D170" s="1">
        <v>6225250</v>
      </c>
      <c r="E170" s="1">
        <v>420000</v>
      </c>
      <c r="F170" s="1">
        <v>735000</v>
      </c>
    </row>
    <row r="171" spans="1:6" x14ac:dyDescent="0.25">
      <c r="A171" s="3">
        <v>42276</v>
      </c>
      <c r="B171" s="1">
        <v>7243</v>
      </c>
      <c r="C171" s="1">
        <v>3375000</v>
      </c>
      <c r="D171" s="1">
        <v>4941188</v>
      </c>
      <c r="E171" s="1">
        <v>405000</v>
      </c>
      <c r="F171" s="1">
        <v>752000</v>
      </c>
    </row>
    <row r="172" spans="1:6" x14ac:dyDescent="0.25">
      <c r="A172" s="3">
        <v>42291</v>
      </c>
      <c r="B172" s="2">
        <v>6200</v>
      </c>
      <c r="C172" s="1">
        <v>2844400</v>
      </c>
      <c r="D172" s="1">
        <f>5134000+131000+46000</f>
        <v>5311000</v>
      </c>
      <c r="E172" s="1">
        <v>776600</v>
      </c>
      <c r="F172" s="1">
        <v>300000</v>
      </c>
    </row>
    <row r="173" spans="1:6" x14ac:dyDescent="0.25">
      <c r="A173" s="3">
        <v>42262</v>
      </c>
      <c r="B173" s="2">
        <v>6200</v>
      </c>
      <c r="C173" s="1">
        <v>2549000</v>
      </c>
      <c r="D173" s="1">
        <f>4634000+131000+46000</f>
        <v>4811000</v>
      </c>
      <c r="E173" s="1">
        <v>601000</v>
      </c>
      <c r="F173" s="1">
        <v>300000</v>
      </c>
    </row>
    <row r="174" spans="1:6" x14ac:dyDescent="0.25">
      <c r="A174" s="3">
        <v>42269</v>
      </c>
      <c r="B174" s="2">
        <v>7900</v>
      </c>
      <c r="C174" s="1">
        <v>2799000</v>
      </c>
      <c r="D174" s="1">
        <v>4834000</v>
      </c>
      <c r="E174" s="1">
        <v>601000</v>
      </c>
      <c r="F174" s="1">
        <v>222500</v>
      </c>
    </row>
    <row r="175" spans="1:6" x14ac:dyDescent="0.25">
      <c r="A175" s="3">
        <v>42240</v>
      </c>
      <c r="B175" s="2">
        <v>9700</v>
      </c>
      <c r="C175" s="1">
        <v>3144000</v>
      </c>
      <c r="D175" s="1">
        <v>5690000</v>
      </c>
      <c r="E175" s="1">
        <v>442000</v>
      </c>
      <c r="F175" s="1">
        <v>966500</v>
      </c>
    </row>
    <row r="176" spans="1:6" x14ac:dyDescent="0.25">
      <c r="A176" s="3">
        <v>42271</v>
      </c>
      <c r="B176" s="2">
        <v>5700</v>
      </c>
      <c r="C176" s="1">
        <v>2843875</v>
      </c>
      <c r="D176" s="1">
        <f>4934000+131000+46000</f>
        <v>5111000</v>
      </c>
      <c r="E176" s="1">
        <v>726125</v>
      </c>
      <c r="F176" s="1">
        <v>300000</v>
      </c>
    </row>
    <row r="177" spans="1:6" x14ac:dyDescent="0.25">
      <c r="A177" s="3">
        <v>42262</v>
      </c>
      <c r="B177" s="2">
        <v>8000</v>
      </c>
      <c r="C177" s="1">
        <v>3280310</v>
      </c>
      <c r="D177" s="1">
        <v>4541353</v>
      </c>
      <c r="E177" s="1">
        <v>799853</v>
      </c>
      <c r="F177" s="1">
        <f>110011+299000</f>
        <v>409011</v>
      </c>
    </row>
    <row r="178" spans="1:6" x14ac:dyDescent="0.25">
      <c r="A178" s="3">
        <v>42276</v>
      </c>
      <c r="B178" s="2">
        <v>7600</v>
      </c>
      <c r="C178" s="1">
        <v>2276219</v>
      </c>
      <c r="D178" s="1">
        <v>2905580</v>
      </c>
      <c r="E178" s="1">
        <v>398574</v>
      </c>
      <c r="F178" s="1">
        <v>382900</v>
      </c>
    </row>
    <row r="179" spans="1:6" x14ac:dyDescent="0.25">
      <c r="A179" s="3">
        <v>42671</v>
      </c>
      <c r="B179" s="2">
        <v>8700</v>
      </c>
      <c r="C179" s="1">
        <v>3217500</v>
      </c>
      <c r="D179" s="1">
        <v>4801622</v>
      </c>
      <c r="E179" s="1">
        <v>854500</v>
      </c>
      <c r="F179" s="1">
        <v>767134.88</v>
      </c>
    </row>
    <row r="180" spans="1:6" x14ac:dyDescent="0.25">
      <c r="A180" s="3">
        <v>42668</v>
      </c>
      <c r="B180" s="2">
        <v>8700</v>
      </c>
      <c r="C180" s="1">
        <v>2426500</v>
      </c>
      <c r="D180" s="1">
        <v>4801622.26</v>
      </c>
      <c r="E180" s="1">
        <v>931500</v>
      </c>
      <c r="F180" s="1">
        <v>767134.88</v>
      </c>
    </row>
    <row r="181" spans="1:6" x14ac:dyDescent="0.25">
      <c r="A181" s="3">
        <v>42668</v>
      </c>
      <c r="B181" s="1">
        <v>5600</v>
      </c>
      <c r="C181" s="1">
        <v>1373835</v>
      </c>
      <c r="D181" s="1">
        <v>2317450</v>
      </c>
      <c r="E181" s="1">
        <v>145035</v>
      </c>
      <c r="F181" s="1">
        <v>265878</v>
      </c>
    </row>
    <row r="182" spans="1:6" x14ac:dyDescent="0.25">
      <c r="A182" s="3">
        <v>42668</v>
      </c>
      <c r="B182" s="2">
        <v>10230</v>
      </c>
      <c r="C182" s="1">
        <v>4208861</v>
      </c>
      <c r="D182" s="1">
        <v>5860690</v>
      </c>
      <c r="E182" s="1">
        <v>628226</v>
      </c>
      <c r="F182" s="1">
        <v>105000</v>
      </c>
    </row>
    <row r="183" spans="1:6" x14ac:dyDescent="0.25">
      <c r="A183" s="3">
        <v>42668</v>
      </c>
      <c r="B183" s="1">
        <v>6970</v>
      </c>
      <c r="C183" s="1">
        <v>1760000</v>
      </c>
      <c r="D183" s="1">
        <v>3826677</v>
      </c>
      <c r="E183" s="1">
        <v>45000</v>
      </c>
      <c r="F183" s="1">
        <v>846217</v>
      </c>
    </row>
    <row r="184" spans="1:6" x14ac:dyDescent="0.25">
      <c r="A184" s="3">
        <v>42678</v>
      </c>
      <c r="B184" s="1">
        <v>6900</v>
      </c>
      <c r="C184" s="1">
        <v>1256245</v>
      </c>
      <c r="D184" s="1">
        <v>1513055</v>
      </c>
      <c r="E184" s="1">
        <v>222000</v>
      </c>
      <c r="F184" s="1">
        <v>470650</v>
      </c>
    </row>
    <row r="185" spans="1:6" x14ac:dyDescent="0.25">
      <c r="A185" s="3">
        <v>42681</v>
      </c>
      <c r="B185" s="2">
        <v>9700</v>
      </c>
      <c r="C185" s="1">
        <v>3217500</v>
      </c>
      <c r="D185" s="1">
        <v>4801622.26</v>
      </c>
      <c r="E185" s="1">
        <v>854500</v>
      </c>
      <c r="F185" s="1">
        <v>767134.88</v>
      </c>
    </row>
    <row r="186" spans="1:6" x14ac:dyDescent="0.25">
      <c r="A186" s="3">
        <v>42667</v>
      </c>
      <c r="B186" s="1">
        <v>4800</v>
      </c>
      <c r="C186" s="1">
        <v>1017918</v>
      </c>
      <c r="D186" s="1">
        <v>1574235</v>
      </c>
      <c r="E186" s="1">
        <v>186851</v>
      </c>
      <c r="F186" s="1">
        <v>296900</v>
      </c>
    </row>
    <row r="187" spans="1:6" x14ac:dyDescent="0.25">
      <c r="A187" s="3">
        <v>42661</v>
      </c>
      <c r="B187" s="2">
        <v>8700</v>
      </c>
      <c r="C187" s="1">
        <v>3217500</v>
      </c>
      <c r="D187" s="1">
        <v>4801622.26</v>
      </c>
      <c r="E187" s="1">
        <v>854500</v>
      </c>
      <c r="F187" s="1">
        <v>767134.88</v>
      </c>
    </row>
    <row r="188" spans="1:6" x14ac:dyDescent="0.25">
      <c r="A188" s="3">
        <v>42654</v>
      </c>
      <c r="B188" s="2">
        <v>5600</v>
      </c>
      <c r="C188" s="1">
        <v>1376422</v>
      </c>
      <c r="D188" s="1">
        <v>2321450</v>
      </c>
      <c r="E188" s="1">
        <v>141953</v>
      </c>
      <c r="F188" s="1">
        <v>262378</v>
      </c>
    </row>
    <row r="189" spans="1:6" x14ac:dyDescent="0.25">
      <c r="A189" s="3">
        <v>42654</v>
      </c>
      <c r="B189" s="2">
        <v>5600</v>
      </c>
      <c r="C189" s="1">
        <v>1373835</v>
      </c>
      <c r="D189" s="1">
        <v>2317450</v>
      </c>
      <c r="E189" s="1">
        <v>145035</v>
      </c>
      <c r="F189" s="1">
        <v>265878</v>
      </c>
    </row>
    <row r="190" spans="1:6" x14ac:dyDescent="0.25">
      <c r="A190" s="3">
        <v>42653</v>
      </c>
      <c r="B190" s="2">
        <v>8700</v>
      </c>
      <c r="C190" s="1">
        <v>2600000</v>
      </c>
      <c r="D190" s="1">
        <v>3048761</v>
      </c>
      <c r="E190" s="1">
        <v>900000</v>
      </c>
      <c r="F190" s="1">
        <v>706754.88</v>
      </c>
    </row>
    <row r="191" spans="1:6" x14ac:dyDescent="0.25">
      <c r="A191" s="3">
        <v>42647</v>
      </c>
      <c r="B191" s="1">
        <v>6400</v>
      </c>
      <c r="C191" s="1">
        <v>1425000</v>
      </c>
      <c r="D191" s="1">
        <v>1613000</v>
      </c>
      <c r="E191" s="1">
        <v>194700</v>
      </c>
      <c r="F191" s="1">
        <v>194500</v>
      </c>
    </row>
    <row r="192" spans="1:6" x14ac:dyDescent="0.25">
      <c r="A192" s="3">
        <v>42646</v>
      </c>
      <c r="B192" s="1">
        <v>6400</v>
      </c>
      <c r="C192" s="1">
        <v>1570078</v>
      </c>
      <c r="D192" s="1">
        <v>3121200</v>
      </c>
      <c r="E192" s="1">
        <v>317482</v>
      </c>
      <c r="F192" s="1">
        <v>103914</v>
      </c>
    </row>
    <row r="193" spans="1:6" x14ac:dyDescent="0.25">
      <c r="A193" s="3">
        <v>42626</v>
      </c>
      <c r="B193" s="2">
        <v>9600</v>
      </c>
      <c r="C193" s="1">
        <v>2475500</v>
      </c>
      <c r="D193" s="1">
        <v>4191415</v>
      </c>
      <c r="E193" s="1">
        <v>862500</v>
      </c>
      <c r="F193" s="1">
        <v>846974</v>
      </c>
    </row>
    <row r="194" spans="1:6" x14ac:dyDescent="0.25">
      <c r="A194" s="3">
        <v>42626</v>
      </c>
      <c r="B194" s="2">
        <v>8700</v>
      </c>
      <c r="C194" s="1">
        <v>2426500</v>
      </c>
      <c r="D194" s="1">
        <v>4801622.26</v>
      </c>
      <c r="E194" s="1">
        <v>931500</v>
      </c>
      <c r="F194" s="1">
        <v>767134.88</v>
      </c>
    </row>
    <row r="195" spans="1:6" x14ac:dyDescent="0.25">
      <c r="A195" s="3">
        <v>42661</v>
      </c>
      <c r="B195" s="1">
        <v>7200</v>
      </c>
      <c r="C195" s="1">
        <v>1017811</v>
      </c>
      <c r="D195" s="1">
        <v>1574235</v>
      </c>
      <c r="E195" s="1">
        <v>186851</v>
      </c>
      <c r="F195" s="1">
        <v>296900</v>
      </c>
    </row>
    <row r="196" spans="1:6" x14ac:dyDescent="0.25">
      <c r="A196" s="3">
        <v>42594</v>
      </c>
      <c r="B196" s="1">
        <v>9730</v>
      </c>
      <c r="C196" s="1">
        <v>3862000</v>
      </c>
      <c r="D196" s="1">
        <v>5587500</v>
      </c>
      <c r="E196" s="1">
        <v>456000</v>
      </c>
      <c r="F196" s="1">
        <v>973200</v>
      </c>
    </row>
    <row r="197" spans="1:6" x14ac:dyDescent="0.25">
      <c r="A197" s="3">
        <v>42620</v>
      </c>
      <c r="B197" s="2">
        <v>5700</v>
      </c>
      <c r="C197" s="1">
        <v>1176245</v>
      </c>
      <c r="D197" s="1">
        <v>1513055</v>
      </c>
      <c r="E197" s="1">
        <v>222000</v>
      </c>
      <c r="F197" s="1">
        <v>470650</v>
      </c>
    </row>
    <row r="198" spans="1:6" x14ac:dyDescent="0.25">
      <c r="A198" s="3">
        <v>42620</v>
      </c>
      <c r="B198" s="2">
        <v>7600</v>
      </c>
      <c r="C198" s="1">
        <v>1483330</v>
      </c>
      <c r="D198" s="1">
        <v>1519200</v>
      </c>
      <c r="E198" s="1">
        <v>207600</v>
      </c>
      <c r="F198" s="1">
        <v>498174</v>
      </c>
    </row>
    <row r="199" spans="1:6" x14ac:dyDescent="0.25">
      <c r="A199" s="3">
        <v>42619</v>
      </c>
      <c r="B199" s="1">
        <v>10000</v>
      </c>
      <c r="C199" s="1">
        <v>3217500</v>
      </c>
      <c r="D199" s="1">
        <v>4801622</v>
      </c>
      <c r="E199" s="1">
        <v>854500</v>
      </c>
      <c r="F199" s="1">
        <v>767134</v>
      </c>
    </row>
    <row r="200" spans="1:6" x14ac:dyDescent="0.25">
      <c r="A200" s="3">
        <v>42618</v>
      </c>
      <c r="B200" s="1">
        <v>5800</v>
      </c>
      <c r="C200" s="1">
        <v>2175419</v>
      </c>
      <c r="D200" s="1">
        <f>3521426+322034+17957</f>
        <v>3861417</v>
      </c>
      <c r="E200" s="1">
        <v>498128</v>
      </c>
      <c r="F200" s="1">
        <f>37000+37000+137690</f>
        <v>211690</v>
      </c>
    </row>
    <row r="201" spans="1:6" x14ac:dyDescent="0.25">
      <c r="A201" s="3">
        <v>42612</v>
      </c>
      <c r="B201" s="2">
        <v>7600</v>
      </c>
      <c r="C201" s="1">
        <v>2879095</v>
      </c>
      <c r="D201" s="1">
        <v>3710409</v>
      </c>
      <c r="E201" s="1">
        <v>587769</v>
      </c>
      <c r="F201" s="1">
        <v>117140</v>
      </c>
    </row>
    <row r="202" spans="1:6" x14ac:dyDescent="0.25">
      <c r="A202" s="3">
        <v>42625</v>
      </c>
      <c r="B202" s="1">
        <v>10560</v>
      </c>
      <c r="C202" s="1">
        <v>3857171</v>
      </c>
      <c r="D202" s="1">
        <v>4504189</v>
      </c>
      <c r="E202" s="1">
        <v>609200</v>
      </c>
      <c r="F202" s="1">
        <v>341200</v>
      </c>
    </row>
    <row r="203" spans="1:6" x14ac:dyDescent="0.25">
      <c r="A203" s="3">
        <v>42540</v>
      </c>
      <c r="B203" s="1">
        <v>10200</v>
      </c>
      <c r="C203" s="1">
        <v>4074000</v>
      </c>
      <c r="D203" s="1">
        <v>5415300</v>
      </c>
      <c r="E203" s="1">
        <v>351000</v>
      </c>
      <c r="F203" s="1">
        <v>828500</v>
      </c>
    </row>
    <row r="204" spans="1:6" x14ac:dyDescent="0.25">
      <c r="A204" s="3">
        <v>42604</v>
      </c>
      <c r="B204" s="2">
        <v>10200</v>
      </c>
      <c r="C204" s="1">
        <v>3881171</v>
      </c>
      <c r="D204" s="1">
        <v>4521724</v>
      </c>
      <c r="E204" s="1">
        <v>628200</v>
      </c>
      <c r="F204" s="1">
        <v>354020</v>
      </c>
    </row>
    <row r="205" spans="1:6" x14ac:dyDescent="0.25">
      <c r="A205" s="3">
        <v>42604</v>
      </c>
      <c r="B205" s="2">
        <v>7200</v>
      </c>
      <c r="C205" s="1">
        <v>1275200</v>
      </c>
      <c r="D205" s="1">
        <v>1872700</v>
      </c>
      <c r="E205" s="1">
        <v>246100</v>
      </c>
      <c r="F205" s="1">
        <v>236700</v>
      </c>
    </row>
    <row r="206" spans="1:6" x14ac:dyDescent="0.25">
      <c r="A206" s="3">
        <v>42598</v>
      </c>
      <c r="B206" s="1">
        <v>10800</v>
      </c>
      <c r="C206" s="1">
        <v>2845280</v>
      </c>
      <c r="D206" s="1">
        <v>5236719</v>
      </c>
      <c r="E206" s="1">
        <v>560386</v>
      </c>
      <c r="F206" s="1">
        <v>107690</v>
      </c>
    </row>
    <row r="207" spans="1:6" x14ac:dyDescent="0.25">
      <c r="A207" s="3">
        <v>42598</v>
      </c>
      <c r="B207" s="1">
        <v>8900</v>
      </c>
      <c r="C207" s="1">
        <v>3881171</v>
      </c>
      <c r="D207" s="1">
        <v>4521724</v>
      </c>
      <c r="E207" s="1">
        <v>628200</v>
      </c>
      <c r="F207" s="1">
        <v>982220</v>
      </c>
    </row>
    <row r="208" spans="1:6" x14ac:dyDescent="0.25">
      <c r="A208" s="3">
        <v>42598</v>
      </c>
      <c r="B208" s="1">
        <v>8900</v>
      </c>
      <c r="C208" s="1">
        <v>4149000</v>
      </c>
      <c r="D208" s="1">
        <v>4866960</v>
      </c>
      <c r="E208" s="1">
        <v>365000</v>
      </c>
      <c r="F208" s="1">
        <v>792000</v>
      </c>
    </row>
    <row r="209" spans="1:6" x14ac:dyDescent="0.25">
      <c r="A209" s="3">
        <v>42606</v>
      </c>
      <c r="B209" s="2">
        <v>8900</v>
      </c>
      <c r="C209" s="1">
        <f>1030937.47+151750</f>
        <v>1182687.47</v>
      </c>
      <c r="D209" s="1">
        <v>752300</v>
      </c>
      <c r="E209" s="1">
        <v>289400</v>
      </c>
      <c r="F209" s="1">
        <f>652940+68000</f>
        <v>720940</v>
      </c>
    </row>
    <row r="210" spans="1:6" x14ac:dyDescent="0.25">
      <c r="A210" s="3">
        <v>42604</v>
      </c>
      <c r="B210" s="2">
        <v>7000</v>
      </c>
      <c r="C210" s="1">
        <f>142200+1121560</f>
        <v>1263760</v>
      </c>
      <c r="D210" s="1">
        <f>468250+62490</f>
        <v>530740</v>
      </c>
      <c r="E210" s="1">
        <v>287800</v>
      </c>
      <c r="F210" s="1">
        <f>53000+696940</f>
        <v>749940</v>
      </c>
    </row>
    <row r="211" spans="1:6" x14ac:dyDescent="0.25">
      <c r="A211" s="3">
        <v>42587</v>
      </c>
      <c r="B211" s="1">
        <v>10000</v>
      </c>
      <c r="C211" s="1">
        <v>3217500</v>
      </c>
      <c r="D211" s="1">
        <v>4713612</v>
      </c>
      <c r="E211" s="1">
        <v>854500</v>
      </c>
      <c r="F211" s="1">
        <v>336695</v>
      </c>
    </row>
    <row r="212" spans="1:6" x14ac:dyDescent="0.25">
      <c r="A212" s="3">
        <v>42611</v>
      </c>
      <c r="B212" s="2">
        <v>10400</v>
      </c>
      <c r="C212" s="1">
        <v>3761405</v>
      </c>
      <c r="D212" s="1">
        <v>3540378</v>
      </c>
      <c r="E212" s="1">
        <v>523963</v>
      </c>
      <c r="F212" s="1">
        <v>107690</v>
      </c>
    </row>
    <row r="213" spans="1:6" x14ac:dyDescent="0.25">
      <c r="A213" s="3">
        <v>42559</v>
      </c>
      <c r="B213" s="1">
        <v>9600</v>
      </c>
      <c r="C213" s="1">
        <v>2426500</v>
      </c>
      <c r="D213" s="1">
        <v>4803272</v>
      </c>
      <c r="E213" s="1">
        <v>931500</v>
      </c>
      <c r="F213" s="1">
        <v>775421.75</v>
      </c>
    </row>
    <row r="214" spans="1:6" x14ac:dyDescent="0.25">
      <c r="A214" s="3">
        <v>42590</v>
      </c>
      <c r="B214" s="2">
        <v>8900</v>
      </c>
      <c r="C214" s="1">
        <v>1683500</v>
      </c>
      <c r="D214" s="1">
        <f>2260000+268000+25000</f>
        <v>2553000</v>
      </c>
      <c r="E214" s="1">
        <v>416500</v>
      </c>
      <c r="F214" s="1">
        <f>12000+142000+46500</f>
        <v>200500</v>
      </c>
    </row>
    <row r="215" spans="1:6" x14ac:dyDescent="0.25">
      <c r="A215" s="3">
        <v>42577</v>
      </c>
      <c r="B215" s="2">
        <v>8200</v>
      </c>
      <c r="C215" s="1">
        <v>1217366</v>
      </c>
      <c r="D215" s="1">
        <f>1412500+268000+25000</f>
        <v>1705500</v>
      </c>
      <c r="E215" s="1">
        <v>292634</v>
      </c>
      <c r="F215" s="1">
        <f>142000+7500+46500</f>
        <v>196000</v>
      </c>
    </row>
    <row r="216" spans="1:6" x14ac:dyDescent="0.25">
      <c r="A216" s="3">
        <v>42590</v>
      </c>
      <c r="B216" s="2">
        <v>10400</v>
      </c>
      <c r="C216" s="1">
        <v>1665250</v>
      </c>
      <c r="D216" s="1">
        <f>2825000+256000+33500</f>
        <v>3114500</v>
      </c>
      <c r="E216" s="1">
        <v>452500</v>
      </c>
      <c r="F216" s="1">
        <f>15000+196000+415000</f>
        <v>626000</v>
      </c>
    </row>
    <row r="217" spans="1:6" x14ac:dyDescent="0.25">
      <c r="A217" s="3">
        <v>42597</v>
      </c>
      <c r="B217" s="1">
        <v>9730</v>
      </c>
      <c r="C217" s="1">
        <v>3862000</v>
      </c>
      <c r="D217" s="1">
        <v>5587500</v>
      </c>
      <c r="E217" s="1">
        <v>456000</v>
      </c>
      <c r="F217" s="1">
        <v>973200</v>
      </c>
    </row>
    <row r="218" spans="1:6" x14ac:dyDescent="0.25">
      <c r="A218" s="3">
        <v>42597</v>
      </c>
      <c r="B218" s="2">
        <v>9800</v>
      </c>
      <c r="C218" s="1">
        <v>3752928</v>
      </c>
      <c r="D218" s="1">
        <v>2434049</v>
      </c>
      <c r="E218" s="1">
        <v>704200</v>
      </c>
      <c r="F218" s="1">
        <v>314730</v>
      </c>
    </row>
    <row r="219" spans="1:6" x14ac:dyDescent="0.25">
      <c r="A219" s="3">
        <v>42592</v>
      </c>
      <c r="B219" s="2">
        <v>7300</v>
      </c>
      <c r="C219" s="1">
        <f>153200+1030938</f>
        <v>1184138</v>
      </c>
      <c r="D219" s="1">
        <f>393850+62490</f>
        <v>456340</v>
      </c>
      <c r="E219" s="1">
        <v>287400</v>
      </c>
      <c r="F219" s="1">
        <f>71500+652940</f>
        <v>724440</v>
      </c>
    </row>
    <row r="220" spans="1:6" x14ac:dyDescent="0.25">
      <c r="A220" s="3">
        <v>42591</v>
      </c>
      <c r="B220" s="2">
        <v>6800</v>
      </c>
      <c r="C220" s="1">
        <v>1956000</v>
      </c>
      <c r="D220" s="1">
        <v>4784123</v>
      </c>
      <c r="E220" s="1">
        <v>460000</v>
      </c>
      <c r="F220" s="1">
        <v>784635</v>
      </c>
    </row>
    <row r="221" spans="1:6" x14ac:dyDescent="0.25">
      <c r="A221" s="3">
        <v>42597</v>
      </c>
      <c r="B221" s="4">
        <v>9730</v>
      </c>
      <c r="C221" s="1">
        <v>3862000</v>
      </c>
      <c r="D221" s="1">
        <v>5587500</v>
      </c>
      <c r="E221" s="1">
        <v>456000</v>
      </c>
      <c r="F221" s="1">
        <v>973200</v>
      </c>
    </row>
    <row r="222" spans="1:6" x14ac:dyDescent="0.25">
      <c r="A222" s="3">
        <v>42705</v>
      </c>
      <c r="B222" s="2">
        <v>8200</v>
      </c>
      <c r="C222" s="1">
        <v>1425000</v>
      </c>
      <c r="D222" s="1">
        <v>1613000</v>
      </c>
      <c r="E222" s="1">
        <v>194700</v>
      </c>
      <c r="F222" s="1">
        <v>194500</v>
      </c>
    </row>
    <row r="223" spans="1:6" x14ac:dyDescent="0.25">
      <c r="A223" s="3">
        <v>42745</v>
      </c>
      <c r="B223" s="2">
        <v>9200</v>
      </c>
      <c r="C223" s="1">
        <v>3217500</v>
      </c>
      <c r="D223" s="1">
        <v>5403904</v>
      </c>
      <c r="E223" s="1">
        <v>854600</v>
      </c>
      <c r="F223" s="1">
        <v>652325.79</v>
      </c>
    </row>
    <row r="224" spans="1:6" x14ac:dyDescent="0.25">
      <c r="A224" s="3">
        <v>42766</v>
      </c>
      <c r="B224" s="2">
        <v>10300</v>
      </c>
      <c r="C224" s="1">
        <v>2193867</v>
      </c>
      <c r="D224" s="1">
        <v>3196408</v>
      </c>
      <c r="E224" s="1">
        <v>573975</v>
      </c>
      <c r="F224" s="1">
        <v>114990</v>
      </c>
    </row>
    <row r="225" spans="1:6" x14ac:dyDescent="0.25">
      <c r="A225" s="3">
        <v>42745</v>
      </c>
      <c r="B225" s="2">
        <v>8200</v>
      </c>
      <c r="C225" s="1">
        <v>2602500</v>
      </c>
      <c r="D225" s="1">
        <v>3122000</v>
      </c>
      <c r="E225" s="1">
        <v>897500</v>
      </c>
      <c r="F225" s="1">
        <v>110000</v>
      </c>
    </row>
    <row r="226" spans="1:6" x14ac:dyDescent="0.25">
      <c r="A226" s="3">
        <v>42717</v>
      </c>
      <c r="B226" s="1">
        <v>4550</v>
      </c>
      <c r="C226" s="1">
        <v>2560000</v>
      </c>
      <c r="D226" s="1">
        <v>2730000</v>
      </c>
      <c r="E226" s="1">
        <v>620000</v>
      </c>
      <c r="F226" s="1">
        <v>360000</v>
      </c>
    </row>
    <row r="227" spans="1:6" x14ac:dyDescent="0.25">
      <c r="A227" s="3">
        <v>42766</v>
      </c>
      <c r="B227" s="1">
        <v>9800</v>
      </c>
      <c r="C227" s="1">
        <v>1739850</v>
      </c>
      <c r="D227" s="1">
        <v>3738525</v>
      </c>
      <c r="E227" s="1">
        <v>133000</v>
      </c>
      <c r="F227" s="1">
        <v>762500</v>
      </c>
    </row>
    <row r="228" spans="1:6" x14ac:dyDescent="0.25">
      <c r="A228" s="3">
        <v>42732</v>
      </c>
      <c r="B228" s="1">
        <v>4340</v>
      </c>
      <c r="C228" s="1">
        <v>3557000</v>
      </c>
      <c r="D228" s="1">
        <v>3066089</v>
      </c>
      <c r="E228" s="1">
        <v>500000</v>
      </c>
      <c r="F228" s="1">
        <v>723399</v>
      </c>
    </row>
    <row r="229" spans="1:6" x14ac:dyDescent="0.25">
      <c r="A229" s="3">
        <v>42738</v>
      </c>
      <c r="B229" s="2">
        <v>8900</v>
      </c>
      <c r="C229" s="1">
        <v>2475500</v>
      </c>
      <c r="D229" s="1">
        <v>4191415.26</v>
      </c>
      <c r="E229" s="1">
        <v>862500</v>
      </c>
      <c r="F229" s="1">
        <v>846974.88</v>
      </c>
    </row>
    <row r="230" spans="1:6" x14ac:dyDescent="0.25">
      <c r="A230" s="3">
        <v>42744</v>
      </c>
      <c r="B230" s="1">
        <v>10151</v>
      </c>
      <c r="C230" s="1">
        <v>5840000</v>
      </c>
      <c r="D230" s="1">
        <v>5859500</v>
      </c>
      <c r="E230" s="1">
        <v>481000</v>
      </c>
      <c r="F230" s="1">
        <v>947200</v>
      </c>
    </row>
    <row r="231" spans="1:6" x14ac:dyDescent="0.25">
      <c r="A231" s="3">
        <v>42738</v>
      </c>
      <c r="B231" s="2">
        <v>10200</v>
      </c>
      <c r="C231" s="1">
        <v>2426500</v>
      </c>
      <c r="D231" s="1">
        <v>5403904</v>
      </c>
      <c r="E231" s="1">
        <v>931500</v>
      </c>
      <c r="F231" s="1">
        <v>652325.79</v>
      </c>
    </row>
    <row r="232" spans="1:6" x14ac:dyDescent="0.25">
      <c r="A232" s="3">
        <v>42738</v>
      </c>
      <c r="B232" s="2">
        <v>8900</v>
      </c>
      <c r="C232" s="1">
        <v>1830000</v>
      </c>
      <c r="D232" s="1">
        <v>3048761.26</v>
      </c>
      <c r="E232" s="1">
        <v>800000</v>
      </c>
      <c r="F232" s="1">
        <v>706754.88</v>
      </c>
    </row>
    <row r="233" spans="1:6" x14ac:dyDescent="0.25">
      <c r="A233" s="3">
        <v>42734</v>
      </c>
      <c r="B233" s="2">
        <v>14000</v>
      </c>
      <c r="C233" s="1">
        <v>3313075</v>
      </c>
      <c r="D233" s="1">
        <v>4585789</v>
      </c>
      <c r="E233" s="1">
        <v>929200</v>
      </c>
      <c r="F233" s="1">
        <v>332274</v>
      </c>
    </row>
    <row r="234" spans="1:6" x14ac:dyDescent="0.25">
      <c r="A234" s="3">
        <v>42745</v>
      </c>
      <c r="B234" s="2">
        <v>10500</v>
      </c>
      <c r="C234" s="1">
        <v>3217500</v>
      </c>
      <c r="D234" s="1">
        <v>5403904</v>
      </c>
      <c r="E234" s="1">
        <v>854500</v>
      </c>
      <c r="F234" s="1">
        <v>652325.79</v>
      </c>
    </row>
    <row r="235" spans="1:6" x14ac:dyDescent="0.25">
      <c r="A235" s="3">
        <v>42723</v>
      </c>
      <c r="B235" s="2">
        <v>9800</v>
      </c>
      <c r="C235" s="1">
        <v>2600000</v>
      </c>
      <c r="D235" s="1">
        <v>3048761</v>
      </c>
      <c r="E235" s="1">
        <v>900000</v>
      </c>
      <c r="F235" s="1">
        <v>706754</v>
      </c>
    </row>
    <row r="236" spans="1:6" x14ac:dyDescent="0.25">
      <c r="A236" s="3">
        <v>42724</v>
      </c>
      <c r="B236" s="2">
        <v>6800</v>
      </c>
      <c r="C236" s="1">
        <v>1343500</v>
      </c>
      <c r="D236" s="1">
        <f>2540000+212000+25000</f>
        <v>2777000</v>
      </c>
      <c r="E236" s="1">
        <v>334500</v>
      </c>
      <c r="F236" s="1">
        <f>15000+347000+46500</f>
        <v>408500</v>
      </c>
    </row>
    <row r="237" spans="1:6" x14ac:dyDescent="0.25">
      <c r="A237" s="3">
        <v>42695</v>
      </c>
      <c r="B237" s="1">
        <v>9670</v>
      </c>
      <c r="C237" s="1">
        <v>3560000</v>
      </c>
      <c r="D237" s="1">
        <v>5247679</v>
      </c>
      <c r="E237" s="1">
        <v>357000</v>
      </c>
      <c r="F237" s="1">
        <v>827598</v>
      </c>
    </row>
    <row r="238" spans="1:6" x14ac:dyDescent="0.25">
      <c r="A238" s="3">
        <v>42723</v>
      </c>
      <c r="B238" s="1">
        <v>4550</v>
      </c>
      <c r="C238" s="1">
        <v>2559000</v>
      </c>
      <c r="D238" s="1">
        <v>2720000</v>
      </c>
      <c r="E238" s="1">
        <v>582000</v>
      </c>
      <c r="F238" s="1">
        <v>390000</v>
      </c>
    </row>
    <row r="239" spans="1:6" x14ac:dyDescent="0.25">
      <c r="A239" s="3">
        <v>42357</v>
      </c>
      <c r="B239" s="2">
        <v>7400</v>
      </c>
      <c r="C239" s="1">
        <v>1017811</v>
      </c>
      <c r="D239" s="1">
        <v>1574235</v>
      </c>
      <c r="E239" s="1">
        <v>166851</v>
      </c>
      <c r="F239" s="1">
        <v>296900</v>
      </c>
    </row>
    <row r="240" spans="1:6" x14ac:dyDescent="0.25">
      <c r="A240" s="3">
        <v>42357</v>
      </c>
      <c r="B240" s="2">
        <v>9800</v>
      </c>
      <c r="C240" s="1">
        <v>3217500</v>
      </c>
      <c r="D240" s="1">
        <v>4801622.26</v>
      </c>
      <c r="E240" s="1">
        <v>854500</v>
      </c>
      <c r="F240" s="1">
        <v>767134.88</v>
      </c>
    </row>
    <row r="241" spans="1:6" x14ac:dyDescent="0.25">
      <c r="A241" s="3">
        <v>42716</v>
      </c>
      <c r="B241" s="2">
        <v>7400</v>
      </c>
      <c r="C241" s="1">
        <v>3487000</v>
      </c>
      <c r="D241" s="1">
        <v>2180500</v>
      </c>
      <c r="E241" s="1">
        <v>451690</v>
      </c>
      <c r="F241" s="1">
        <v>334100</v>
      </c>
    </row>
    <row r="242" spans="1:6" x14ac:dyDescent="0.25">
      <c r="A242" s="3">
        <v>42709</v>
      </c>
      <c r="B242" s="2">
        <v>6800</v>
      </c>
      <c r="C242" s="1">
        <v>950300</v>
      </c>
      <c r="D242" s="1">
        <v>1115600</v>
      </c>
      <c r="E242" s="1">
        <v>294800</v>
      </c>
      <c r="F242" s="1">
        <v>261500</v>
      </c>
    </row>
    <row r="243" spans="1:6" x14ac:dyDescent="0.25">
      <c r="A243" s="3">
        <v>42710</v>
      </c>
      <c r="B243" s="2">
        <v>8700</v>
      </c>
      <c r="C243" s="1">
        <v>1017811</v>
      </c>
      <c r="D243" s="1">
        <v>1574235</v>
      </c>
      <c r="E243" s="1">
        <v>186851</v>
      </c>
      <c r="F243" s="1">
        <v>483751</v>
      </c>
    </row>
    <row r="244" spans="1:6" x14ac:dyDescent="0.25">
      <c r="A244" s="3">
        <v>42703</v>
      </c>
      <c r="B244" s="2">
        <v>8700</v>
      </c>
      <c r="C244" s="1">
        <v>2426500</v>
      </c>
      <c r="D244" s="1">
        <v>4801622.26</v>
      </c>
      <c r="E244" s="1">
        <v>931500</v>
      </c>
      <c r="F244" s="1">
        <v>767134.88</v>
      </c>
    </row>
    <row r="245" spans="1:6" x14ac:dyDescent="0.25">
      <c r="A245" s="3">
        <v>42702</v>
      </c>
      <c r="B245" s="2">
        <v>11000</v>
      </c>
      <c r="C245" s="1">
        <v>2768850</v>
      </c>
      <c r="D245" s="1">
        <v>3451875</v>
      </c>
      <c r="E245" s="1">
        <v>416250</v>
      </c>
      <c r="F245" s="1">
        <v>723200</v>
      </c>
    </row>
    <row r="246" spans="1:6" x14ac:dyDescent="0.25">
      <c r="A246" s="3">
        <v>42660</v>
      </c>
      <c r="B246" s="1">
        <v>9710</v>
      </c>
      <c r="C246" s="1">
        <v>2690000</v>
      </c>
      <c r="D246" s="1">
        <v>5044000</v>
      </c>
      <c r="E246" s="1">
        <v>357000</v>
      </c>
      <c r="F246" s="1">
        <v>857000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Bowery Services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2017-07-19T17:35:53Z</dcterms:created>
  <dcterms:modified xsi:type="dcterms:W3CDTF">2017-07-25T17:11:45Z</dcterms:modified>
</cp:coreProperties>
</file>