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ACER\Documents\Zalo Received Files\"/>
    </mc:Choice>
  </mc:AlternateContent>
  <xr:revisionPtr revIDLastSave="0" documentId="13_ncr:1_{EC000CAF-1579-48B0-9872-BD28B2B25690}" xr6:coauthVersionLast="47" xr6:coauthVersionMax="47" xr10:uidLastSave="{00000000-0000-0000-0000-000000000000}"/>
  <bookViews>
    <workbookView xWindow="-108" yWindow="-108" windowWidth="23256" windowHeight="12456" firstSheet="5" activeTab="12" xr2:uid="{00000000-000D-0000-FFFF-FFFF00000000}"/>
  </bookViews>
  <sheets>
    <sheet name="DN" sheetId="1" r:id="rId1"/>
    <sheet name="DK" sheetId="2" r:id="rId2"/>
    <sheet name="Timkiem" sheetId="3" r:id="rId3"/>
    <sheet name="Giohang" sheetId="4" r:id="rId4"/>
    <sheet name="ChitietSP" sheetId="12" r:id="rId5"/>
    <sheet name="Dathang" sheetId="7" r:id="rId6"/>
    <sheet name="QLTK" sheetId="10" r:id="rId7"/>
    <sheet name="layoutDK" sheetId="13" r:id="rId8"/>
    <sheet name="layoutDN" sheetId="5" r:id="rId9"/>
    <sheet name="LayoutTrangchu" sheetId="9" r:id="rId10"/>
    <sheet name="layoutTimkiem" sheetId="14" r:id="rId11"/>
    <sheet name="layoutGH" sheetId="15" r:id="rId12"/>
    <sheet name="layoutCTSP" sheetId="16" r:id="rId13"/>
  </sheets>
  <externalReferences>
    <externalReference r:id="rId14"/>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6" l="1"/>
  <c r="A11" i="16"/>
  <c r="G10" i="16"/>
  <c r="A10" i="16"/>
  <c r="G9" i="16"/>
  <c r="A9" i="16"/>
  <c r="G8" i="16"/>
  <c r="A8" i="16"/>
  <c r="G7" i="16"/>
  <c r="A7" i="16"/>
  <c r="G6" i="16"/>
  <c r="A6" i="16"/>
  <c r="G5" i="16"/>
  <c r="A5" i="16"/>
  <c r="E2" i="16"/>
  <c r="D2" i="16"/>
  <c r="E1" i="16"/>
  <c r="D1" i="16"/>
  <c r="G9" i="15"/>
  <c r="A9" i="15"/>
  <c r="G8" i="15"/>
  <c r="A8" i="15"/>
  <c r="G7" i="15"/>
  <c r="A7" i="15"/>
  <c r="G6" i="15"/>
  <c r="A6" i="15"/>
  <c r="G5" i="15"/>
  <c r="A5" i="15"/>
  <c r="E2" i="15"/>
  <c r="D2" i="15"/>
  <c r="E1" i="15"/>
  <c r="D1" i="15"/>
  <c r="G9" i="14"/>
  <c r="A9" i="14"/>
  <c r="G8" i="14"/>
  <c r="A8" i="14"/>
  <c r="G7" i="14"/>
  <c r="A7" i="14"/>
  <c r="G6" i="14"/>
  <c r="A6" i="14"/>
  <c r="G5" i="14"/>
  <c r="A5" i="14"/>
  <c r="E2" i="14"/>
  <c r="D2" i="14"/>
  <c r="E1" i="14"/>
  <c r="D1" i="14"/>
  <c r="G11" i="13"/>
  <c r="A11" i="13"/>
  <c r="G10" i="13"/>
  <c r="A10" i="13"/>
  <c r="G9" i="13"/>
  <c r="A9" i="13"/>
  <c r="A8" i="13"/>
  <c r="A7" i="13"/>
  <c r="G8" i="13"/>
  <c r="G6" i="13"/>
  <c r="A6" i="13"/>
  <c r="G5" i="13"/>
  <c r="A5" i="13"/>
  <c r="E2" i="13"/>
  <c r="D2" i="13"/>
  <c r="E1" i="13"/>
  <c r="D1" i="13"/>
  <c r="A7" i="4"/>
  <c r="G28" i="10"/>
  <c r="G29" i="10"/>
  <c r="G30" i="10"/>
  <c r="G31" i="10"/>
  <c r="G16" i="4"/>
  <c r="G17" i="4"/>
  <c r="G18" i="4"/>
  <c r="G19" i="4"/>
  <c r="G20" i="4"/>
  <c r="G21" i="4"/>
  <c r="G15" i="3"/>
  <c r="G16" i="3"/>
  <c r="G17" i="3"/>
  <c r="G18" i="3"/>
  <c r="G19" i="3"/>
  <c r="G20" i="3"/>
  <c r="G30" i="2"/>
  <c r="G31" i="2"/>
  <c r="G32" i="2"/>
  <c r="G33" i="2"/>
  <c r="G34" i="2"/>
  <c r="G36" i="2"/>
  <c r="G16" i="7"/>
  <c r="G17" i="7"/>
  <c r="G18" i="7"/>
  <c r="G19" i="7"/>
  <c r="G20" i="7"/>
  <c r="G21" i="7"/>
  <c r="G18" i="5"/>
  <c r="G19" i="5"/>
  <c r="G20" i="5"/>
  <c r="G21" i="5"/>
  <c r="G25" i="9"/>
  <c r="G26" i="9"/>
  <c r="G27" i="9"/>
  <c r="G24" i="9"/>
  <c r="A17" i="2"/>
  <c r="G17" i="2"/>
  <c r="A26" i="2"/>
  <c r="A27" i="2"/>
  <c r="G29" i="2"/>
  <c r="A29" i="2"/>
  <c r="G28" i="2"/>
  <c r="G27" i="2"/>
  <c r="G26" i="2"/>
  <c r="A28" i="2"/>
  <c r="A24" i="2"/>
  <c r="G22" i="2"/>
  <c r="G23" i="2"/>
  <c r="A23" i="2"/>
  <c r="A22" i="2"/>
  <c r="G18" i="2"/>
  <c r="A18" i="2"/>
  <c r="G19" i="2"/>
  <c r="A19" i="2"/>
  <c r="A16" i="2"/>
  <c r="G16" i="2"/>
  <c r="G15" i="2"/>
  <c r="A15" i="2"/>
  <c r="G11" i="2"/>
  <c r="A11" i="2"/>
  <c r="G10" i="2"/>
  <c r="A10" i="2"/>
  <c r="A8" i="2"/>
  <c r="G8" i="2"/>
  <c r="G11" i="12"/>
  <c r="A11" i="12"/>
  <c r="G10" i="12"/>
  <c r="A10" i="12"/>
  <c r="G9" i="12"/>
  <c r="A9" i="12"/>
  <c r="G8" i="12"/>
  <c r="A8" i="12"/>
  <c r="G7" i="12"/>
  <c r="A7" i="12"/>
  <c r="G6" i="12"/>
  <c r="A6" i="12"/>
  <c r="G5" i="12"/>
  <c r="A5" i="12"/>
  <c r="E2" i="12"/>
  <c r="D2" i="12"/>
  <c r="E1" i="12"/>
  <c r="D1" i="12"/>
  <c r="G26" i="10"/>
  <c r="A26" i="10"/>
  <c r="G25" i="10"/>
  <c r="A25" i="10"/>
  <c r="G24" i="10"/>
  <c r="A24" i="10"/>
  <c r="G27" i="10"/>
  <c r="A27" i="10"/>
  <c r="G23" i="10"/>
  <c r="A23" i="10"/>
  <c r="G22" i="10"/>
  <c r="A22" i="10"/>
  <c r="G21" i="10"/>
  <c r="A21" i="10"/>
  <c r="G19" i="10"/>
  <c r="G20" i="10"/>
  <c r="A19" i="10"/>
  <c r="A20" i="10"/>
  <c r="A18" i="10"/>
  <c r="G18" i="10"/>
  <c r="G9" i="10"/>
  <c r="A9" i="10"/>
  <c r="G16" i="10"/>
  <c r="A16" i="10"/>
  <c r="G15" i="10"/>
  <c r="A15" i="10"/>
  <c r="G14" i="10"/>
  <c r="A14" i="10"/>
  <c r="G13" i="10"/>
  <c r="A13" i="10"/>
  <c r="G12" i="10"/>
  <c r="A12" i="10"/>
  <c r="G11" i="10"/>
  <c r="A11" i="10"/>
  <c r="G10" i="10"/>
  <c r="A10" i="10"/>
  <c r="G8" i="10"/>
  <c r="A8" i="10"/>
  <c r="G6" i="10"/>
  <c r="A6" i="10"/>
  <c r="G5" i="10"/>
  <c r="A5" i="10"/>
  <c r="E2" i="10"/>
  <c r="D2" i="10"/>
  <c r="E1" i="10"/>
  <c r="D1" i="10"/>
  <c r="G15" i="7"/>
  <c r="A15" i="7"/>
  <c r="G14" i="7"/>
  <c r="A14" i="7"/>
  <c r="G13" i="7"/>
  <c r="A13" i="7"/>
  <c r="G12" i="7"/>
  <c r="A12" i="7"/>
  <c r="G17" i="9"/>
  <c r="G18" i="9"/>
  <c r="G19" i="9"/>
  <c r="G20" i="9"/>
  <c r="G21" i="9"/>
  <c r="G22" i="9"/>
  <c r="G23" i="9"/>
  <c r="A23" i="9"/>
  <c r="A22" i="9"/>
  <c r="A21" i="9"/>
  <c r="A20" i="9"/>
  <c r="A19" i="9"/>
  <c r="A18" i="9"/>
  <c r="A17" i="9"/>
  <c r="G16" i="9"/>
  <c r="A16" i="9"/>
  <c r="G14" i="9"/>
  <c r="A14" i="9"/>
  <c r="A13" i="9"/>
  <c r="G15" i="9"/>
  <c r="A15" i="9"/>
  <c r="G13" i="9"/>
  <c r="G12" i="9"/>
  <c r="A12" i="9"/>
  <c r="G11" i="9"/>
  <c r="A11" i="9"/>
  <c r="G10" i="9"/>
  <c r="A10" i="9"/>
  <c r="G9" i="9"/>
  <c r="A9" i="9"/>
  <c r="G8" i="9"/>
  <c r="A8" i="9"/>
  <c r="G7" i="9"/>
  <c r="A7" i="9"/>
  <c r="G6" i="9"/>
  <c r="A6" i="9"/>
  <c r="G5" i="9"/>
  <c r="A5" i="9"/>
  <c r="E2" i="9"/>
  <c r="D2" i="9"/>
  <c r="E1" i="9"/>
  <c r="D1" i="9"/>
  <c r="G11" i="7"/>
  <c r="A11" i="7"/>
  <c r="G10" i="7"/>
  <c r="A10" i="7"/>
  <c r="G9" i="7"/>
  <c r="A9" i="7"/>
  <c r="G8" i="7"/>
  <c r="A8" i="7"/>
  <c r="G7" i="7"/>
  <c r="A7" i="7"/>
  <c r="G6" i="7"/>
  <c r="A6" i="7"/>
  <c r="G5" i="7"/>
  <c r="A5" i="7"/>
  <c r="E2" i="7"/>
  <c r="D2" i="7"/>
  <c r="E1" i="7"/>
  <c r="D1" i="7"/>
  <c r="G6" i="4"/>
  <c r="G8" i="4"/>
  <c r="G9" i="4"/>
  <c r="G10" i="4"/>
  <c r="G11" i="4"/>
  <c r="G12" i="4"/>
  <c r="G13" i="4"/>
  <c r="G14" i="4"/>
  <c r="G15" i="4"/>
  <c r="G5" i="4"/>
  <c r="G6" i="3"/>
  <c r="G7" i="3"/>
  <c r="G8" i="3"/>
  <c r="G9" i="3"/>
  <c r="G10" i="3"/>
  <c r="G11" i="3"/>
  <c r="G12" i="3"/>
  <c r="G13" i="3"/>
  <c r="G14" i="3"/>
  <c r="G5" i="3"/>
  <c r="G7" i="2"/>
  <c r="G9" i="2"/>
  <c r="G12" i="2"/>
  <c r="G14" i="2"/>
  <c r="G21" i="2"/>
  <c r="G24" i="2"/>
  <c r="G5" i="2"/>
  <c r="G6" i="1"/>
  <c r="G7" i="1"/>
  <c r="G8" i="1"/>
  <c r="G9" i="1"/>
  <c r="G10" i="1"/>
  <c r="G11" i="1"/>
  <c r="G12" i="1"/>
  <c r="G13" i="1"/>
  <c r="G14" i="1"/>
  <c r="G5" i="1"/>
  <c r="G6" i="5"/>
  <c r="G7" i="5"/>
  <c r="G8" i="5"/>
  <c r="G9" i="5"/>
  <c r="G10" i="5"/>
  <c r="G11" i="5"/>
  <c r="G12" i="5"/>
  <c r="G13" i="5"/>
  <c r="G14" i="5"/>
  <c r="G15" i="5"/>
  <c r="G16" i="5"/>
  <c r="G17" i="5"/>
  <c r="G5" i="5"/>
  <c r="A15" i="5"/>
  <c r="A16" i="5"/>
  <c r="A17" i="5"/>
  <c r="A14" i="5"/>
  <c r="A13" i="5"/>
  <c r="A12" i="5"/>
  <c r="A11" i="5"/>
  <c r="A10" i="5"/>
  <c r="A9" i="5"/>
  <c r="A8" i="5"/>
  <c r="A7" i="5"/>
  <c r="A6" i="5"/>
  <c r="A5" i="5"/>
  <c r="E2" i="5"/>
  <c r="D2" i="5"/>
  <c r="E1" i="5"/>
  <c r="D1" i="5"/>
  <c r="A15" i="4"/>
  <c r="A14" i="4"/>
  <c r="A13" i="4"/>
  <c r="A12" i="4"/>
  <c r="A11" i="4"/>
  <c r="A10" i="4"/>
  <c r="A9" i="4"/>
  <c r="A8" i="4"/>
  <c r="A6" i="4"/>
  <c r="A5" i="4"/>
  <c r="E2" i="4"/>
  <c r="D2" i="4"/>
  <c r="E1" i="4"/>
  <c r="D1" i="4"/>
  <c r="A14" i="3"/>
  <c r="A13" i="3"/>
  <c r="A12" i="3"/>
  <c r="A11" i="3"/>
  <c r="A10" i="3"/>
  <c r="A9" i="3"/>
  <c r="A8" i="3"/>
  <c r="A7" i="3"/>
  <c r="A6" i="3"/>
  <c r="A5" i="3"/>
  <c r="E2" i="3"/>
  <c r="D2" i="3"/>
  <c r="E1" i="3"/>
  <c r="D1" i="3"/>
  <c r="A21" i="2"/>
  <c r="A14" i="2"/>
  <c r="A12" i="2"/>
  <c r="A9" i="2"/>
  <c r="A7" i="2"/>
  <c r="A5" i="2"/>
  <c r="E2" i="2"/>
  <c r="D2" i="2"/>
  <c r="E1" i="2"/>
  <c r="D1" i="2"/>
  <c r="A13" i="1"/>
  <c r="A14" i="1"/>
  <c r="A9" i="1"/>
  <c r="A10" i="1"/>
  <c r="A11" i="1"/>
  <c r="A12" i="1"/>
  <c r="A8" i="1"/>
  <c r="D2" i="1"/>
  <c r="A5" i="1"/>
  <c r="A6" i="1"/>
  <c r="A7" i="1"/>
  <c r="E2" i="1"/>
  <c r="E1" i="1"/>
  <c r="D1" i="1"/>
  <c r="E3" i="16" l="1"/>
  <c r="D3" i="16"/>
  <c r="E3" i="15"/>
  <c r="D3" i="15"/>
  <c r="E3" i="14"/>
  <c r="D3" i="14"/>
  <c r="E3" i="13"/>
  <c r="D3" i="13"/>
  <c r="D3" i="3"/>
  <c r="E3" i="12"/>
  <c r="D3" i="12"/>
  <c r="E3" i="10"/>
  <c r="D3" i="10"/>
  <c r="D3" i="9"/>
  <c r="E3" i="9"/>
  <c r="E3" i="7"/>
  <c r="D3" i="7"/>
  <c r="E3" i="5"/>
  <c r="D3" i="5"/>
  <c r="D3" i="4"/>
  <c r="E3" i="4"/>
  <c r="E3" i="3"/>
  <c r="D3" i="2"/>
  <c r="E3" i="2"/>
  <c r="E3" i="1"/>
  <c r="D3" i="1"/>
</calcChain>
</file>

<file path=xl/sharedStrings.xml><?xml version="1.0" encoding="utf-8"?>
<sst xmlns="http://schemas.openxmlformats.org/spreadsheetml/2006/main" count="1071" uniqueCount="644">
  <si>
    <t>Back to TestReport</t>
  </si>
  <si>
    <t>To Buglist</t>
  </si>
  <si>
    <t>Module Code</t>
  </si>
  <si>
    <t>Tester</t>
  </si>
  <si>
    <t>ID</t>
  </si>
  <si>
    <t>Test Case Description</t>
  </si>
  <si>
    <t>Pre -Condition</t>
  </si>
  <si>
    <t>Test Case Procedure</t>
  </si>
  <si>
    <t>Expected Output</t>
  </si>
  <si>
    <t>Test date</t>
  </si>
  <si>
    <t>Note</t>
  </si>
  <si>
    <t>Status</t>
  </si>
  <si>
    <t>dangnhap</t>
  </si>
  <si>
    <t>Pham Thuy Tien</t>
  </si>
  <si>
    <t xml:space="preserve">Kiểm tra đăng nhập khi nhập đúng và đủ các thông tin </t>
  </si>
  <si>
    <t>1. Nhập đầy đủ các thông tin đăng nhập, không để trống các ô có đánh dấu (*).
2. Nhấn " Đăng Nhập"</t>
  </si>
  <si>
    <t>Đúng với tài khoản đã đăng ký , đăng nhập thành công và giao diện chuyển đến trang chủ.</t>
  </si>
  <si>
    <t>Pass</t>
  </si>
  <si>
    <t>Nhập dữ liệu đầy đủ nhưng không hợp lệ</t>
  </si>
  <si>
    <t>Tài khoản đã tồn tại</t>
  </si>
  <si>
    <t>1.Nhập đủ các thông tin vào trường dữ liệu.
2. Nhấn " Đăng Nhập"</t>
  </si>
  <si>
    <t>Nhập đầy đủ các trường thông tin nhưng không hợp lệ, hiển thị thông báo lỗi và không thể đăng nhập.</t>
  </si>
  <si>
    <t>Không nhập dữ liệu vào trường nào</t>
  </si>
  <si>
    <t xml:space="preserve">1. Bỏ trống các trường dữ liệu 
2. Nhấn " Đăng nhập"
</t>
  </si>
  <si>
    <t>Hiển thị thông báo lỗi "Nhập vào trường này" là trường mà người dùng bỏ trống.</t>
  </si>
  <si>
    <t>Bỏ trống Email</t>
  </si>
  <si>
    <t>1. Không nhập email
2. Nhập mật khẩu
3. Nhấn " Đăng nhập"</t>
  </si>
  <si>
    <t>Hiển thị thông báo lỗi  "Nhập vào trường này" là trường mà người dùng bỏ trống.</t>
  </si>
  <si>
    <t>Bỏ trống mật khẩu</t>
  </si>
  <si>
    <t>1. Nhập email
2. Không nhập mật khẩu
3. Nhấn " Đăng Nhập"</t>
  </si>
  <si>
    <t>Nhập mật khẩu dưới 6 kí tự</t>
  </si>
  <si>
    <t>1. Nhập email
2. Nhập mật khẩu dưới 6 kí tự
3. Nhấn " Đăng Nhập"</t>
  </si>
  <si>
    <t>Hiển thị thông báo lỗi "Thông tin đăng nhập không chính xác" và không thể đăng nhập vào tài khoản.</t>
  </si>
  <si>
    <t>Nhập email không hợp lệ</t>
  </si>
  <si>
    <t>1.Nhập email sai
2. Nhập mật khẩu đúng
3. Nhấn " đăng nhập"</t>
  </si>
  <si>
    <t>Hiển thị lỗi " Thông tin đăng nhập không chính xác" và không thể đăng nhập</t>
  </si>
  <si>
    <t>Nhập email không có @ hoặc không nhập @gmail.com</t>
  </si>
  <si>
    <t>1. Nhập email không có kí tự@ hoặc không nhập @gmail.com
2. Nhập mật khẩu đúng
3. Nhấn ' Đăng nhập"</t>
  </si>
  <si>
    <t>Hiển thị thông báo lỗi "Vui lòng bao gồm @ trong địa chỉ email"  VD: thuytien010524gmail.com hoặc thuytien010524</t>
  </si>
  <si>
    <t>Nhập sai Email</t>
  </si>
  <si>
    <t>1. Nhập sai Email
2. Nhập mật khẩu đúng
3. Nhấn "Đăng nhập"</t>
  </si>
  <si>
    <t>Nhập sai mật khẩu</t>
  </si>
  <si>
    <t>1. Nhậpđúngi Email
2. Nhập mật khẩu sai
3. Nhấn "Đăng nhập"</t>
  </si>
  <si>
    <t>dangky</t>
  </si>
  <si>
    <t>Kiểm tra đăng ký khi nhập đúng và đủ thông tin             
Tài khoản chưa tồn tại</t>
  </si>
  <si>
    <t xml:space="preserve">Nhập email đã tồn tại                                             Tài khoản đã tồn tại </t>
  </si>
  <si>
    <t>Nhập mật khẩu ngắn hơn 6 ký tự</t>
  </si>
  <si>
    <t>Đăng ký tài khoản thành công với thông tin hợp lệ</t>
  </si>
  <si>
    <t xml:space="preserve">1. Nhập họ tên, email hợp lệ, mật khẩu hợp lệ, và nhấn "Đăng ký"
</t>
  </si>
  <si>
    <t xml:space="preserve">1. Nhập họ tên, email đã đăng ký trước đó, mật khẩu
2. Nhấn "Đăng ký" </t>
  </si>
  <si>
    <t>1 Nhập đầy đủ thông tin đăng ký
2. Nhập hợp lệ thông tin đăng ký
3. Nhấn "Đăng ký"</t>
  </si>
  <si>
    <t>Hệ thống tạo tài khoản thành công và chuyển hướng đến giao diện đăng nhập</t>
  </si>
  <si>
    <t>Timkiem</t>
  </si>
  <si>
    <t>Tìm kiếm với từ khóa hợp lệ</t>
  </si>
  <si>
    <t>Tìm kiếm với từ khóa không tồn tại</t>
  </si>
  <si>
    <t>Tìm kiếm với từ khóa rỗng</t>
  </si>
  <si>
    <t>Tìm kiếm với ký tự đặc biệt</t>
  </si>
  <si>
    <t>Tìm kiếm không phân biệt chữ hoa và chữ thường</t>
  </si>
  <si>
    <t>Tìm kiếm với từ khóa một phần</t>
  </si>
  <si>
    <t>Tìm kiếm trong danh mục cụ thể</t>
  </si>
  <si>
    <t>Tìm kiếm trả về quá nhiều kết quả</t>
  </si>
  <si>
    <t>Tìm kiếm với kết quả không thuộc danh mục</t>
  </si>
  <si>
    <t>Tìm kiếm sản phẩm bằng giá trị liên quan (vd: màu sắc, giá)</t>
  </si>
  <si>
    <t>Có sản phẩm phù hợp trong cơ sở dữ liệu</t>
  </si>
  <si>
    <t>Không có sản phẩm nào phù hợp</t>
  </si>
  <si>
    <t>Có sản phẩm phù hợp</t>
  </si>
  <si>
    <t>Có hơn 50 sản phẩm phù hợp</t>
  </si>
  <si>
    <t>1. Nhập từ khóa VD "abcdef12345".
2. Nhấn nút "Tìm kiếm".</t>
  </si>
  <si>
    <t>1. Để trống ô tìm kiếm.
2. Nhấn nút "Tìm kiếm".</t>
  </si>
  <si>
    <t>1. Nhập từ khóa "!@#$%^&amp;*".
2. Nhấn nút "Tìm kiếm".</t>
  </si>
  <si>
    <t>1. Nhập từ khóa VD "ĐÁ QUÝ".
2. Nhấn nút "Tìm kiếm".</t>
  </si>
  <si>
    <t>1. Nhập từ khóa VD "đá".
2. Nhấn nút "Tìm kiếm".</t>
  </si>
  <si>
    <t>1. Nhập từ khóa VD "nhẫn".
2. Chọn danh mục "Trang sức".
3. Nhấn nút "Tìm kiếm".</t>
  </si>
  <si>
    <t>1. Nhập từ khóa "vòng tay".
2. Nhấn nút "Tìm kiếm".</t>
  </si>
  <si>
    <t>1. Nhập từ khóa "nhẫn".
2. Chọn danh mục "Đá quý".
3. Nhấn nút "Tìm kiếm".</t>
  </si>
  <si>
    <t>1. Nhập từ khóa VD "đỏ".
2. Nhấn nút "Tìm kiếm".</t>
  </si>
  <si>
    <t>Hệ thống hiển thị danh sách các sản phẩm có chứa từ khóa "đá quý".</t>
  </si>
  <si>
    <t>Hệ thống hiển thị thông báo "Không tìm thấy sản phẩm nào phù hợp với từ khóa".</t>
  </si>
  <si>
    <t>Hệ thống hiển thị thông báo "Vui lòng nhập từ khóa để tìm kiếm".</t>
  </si>
  <si>
    <t>Hệ thống hiển thị thông báo "Từ khóa không hợp lệ".</t>
  </si>
  <si>
    <t>Hệ thống hiển thị kết quả giống như tìm với từ khóa "đá quý".</t>
  </si>
  <si>
    <t>Hệ thống hiển thị danh sách sản phẩm chứa từ khóa "đá" (vd: "đá quý", "đá phong thủy").</t>
  </si>
  <si>
    <t>Hệ thống hiển thị các sản phẩm trong danh mục "Trang sức" phù hợp với từ khóa "nhẫn".</t>
  </si>
  <si>
    <t>Hệ thống hiển thị danh sách sản phẩm với chức năng phân trang</t>
  </si>
  <si>
    <t>Hệ thống hiển thị thông báo "Không tìm thấy kết quả phù hợp trong danh mục Đá quý".</t>
  </si>
  <si>
    <t>Hệ thống hiển thị danh sách sản phẩm có màu đỏ.</t>
  </si>
  <si>
    <t>giohang</t>
  </si>
  <si>
    <t>Thêm một sản phẩm vào giỏ hàng thành công</t>
  </si>
  <si>
    <t>Thêm nhiều sản phẩm khác nhau vào giỏ hàng</t>
  </si>
  <si>
    <t>Sản phẩm còn hàng</t>
  </si>
  <si>
    <t>Đã có ít nhất một sản phẩm trong giỏ hàng</t>
  </si>
  <si>
    <t>Giỏ hàng không có sản phẩm</t>
  </si>
  <si>
    <t>Đã thêm nhiều sản phẩm vào giỏ hàng</t>
  </si>
  <si>
    <t>Đã thêm sản phẩm vào giỏ hàng, đăng nhập tài khoản</t>
  </si>
  <si>
    <t>Đã thêm sản phẩm vào giỏ hàng</t>
  </si>
  <si>
    <t>1. Truy cập trang sản phẩm.
2. Di chuột vào hình ảnh sản phẩm sẽ hiện biểu tượng giỏ hàng.
3. Nhấn vào biểu tượng giỏ hàng để thêm sản phẩm vào giỏ</t>
  </si>
  <si>
    <t>1. Truy cập từng trang sản phẩm.
2. Nhấn biểu tượng giỏ đã hiện ở mỗi ảnh sản phẩm, với mỗi sản phẩm khác nhau.</t>
  </si>
  <si>
    <t>1. Truy cập giỏ hàng.
2. Nhấn nút biểu tượng thùng rác ở cột xóa tương ứng với sản phẩm muốn xóa.</t>
  </si>
  <si>
    <t>1. Truy cập giỏ hàng.
2. Nhấn vào biểu tượng xóa, xóa hết các sản phẩm trong giỏ hàng</t>
  </si>
  <si>
    <t>1. Truy cập giỏ hàng.
2. Nhấn " Tiến hành thanh toán".</t>
  </si>
  <si>
    <t>1. Thêm 2 sản phẩm với giá khác nhau vào giỏ hàng.
2. Truy cập giỏ hàng.</t>
  </si>
  <si>
    <t xml:space="preserve">1. Truy cập giỏ hàng.
2. Nhấn nút cộng trừ ở số lượng của sản phẩm, nếu muốn mua thêm hoặc bớt đi số lượng sản phẩm đã thêm trong giỏ.
</t>
  </si>
  <si>
    <t>1. Thêm sản phẩm vào giỏ hàng.
2. Đăng xuất.
3. Đăng nhập lại cùng tài khoản.</t>
  </si>
  <si>
    <t>1. Thêm sản phẩm vào giỏ hàng.
2. Truy cập giỏ hàng.</t>
  </si>
  <si>
    <t>Màn hình sẽ hiện một giao diện thông báo sản phẩm đó đã được thêm vào giỏ hàng, giỏ hàng hiển thị số lượng và thông tin sản phẩm. Hiển thị số tiền của sản phẩm và tổng số tiền của sản phẩm có trong giỏ hàng.</t>
  </si>
  <si>
    <t>Giỏ hàng hiển thị danh sách tất cả các sản phẩm đã thêm cùng số lượng chính xác. Hiển thị giá tiền của từng sản phẩm và tổng tiền của tất cả sản phẩm có trong giỏ.</t>
  </si>
  <si>
    <t>Sản phẩm bị xóa khỏi giỏ hàng, tổng giá trị giỏ hàng được cập nhật.</t>
  </si>
  <si>
    <t xml:space="preserve">Hiển thị thông báo "Không có sản phẩm nào. Quay lại cửa hàng để tiếp tục mua sắm." </t>
  </si>
  <si>
    <t>Chuyển hướng đến trang thanh toán với danh sách sản phẩm trong giỏ hàng.</t>
  </si>
  <si>
    <t xml:space="preserve">Trang giỏ hàng hiện dòng thông báo  "Không có sản phẩm nào. Quay lại cửa hàng để tiếp tục mua sắm." </t>
  </si>
  <si>
    <t>Tổng giá trị giỏ hàng bằng tổng giá của từng sản phẩm nhân số lượng.</t>
  </si>
  <si>
    <t>Số lượng, giá tiền của cột sản phẩm đó và tổng giá trị giỏ hàng được cập nhật tương ứng.</t>
  </si>
  <si>
    <t>Giỏ hàng vẫn giữ nguyên trạng thái trước khi đăng xuất.</t>
  </si>
  <si>
    <t>Layout_login</t>
  </si>
  <si>
    <t>Kiểm tra giao diện tổng thể có hiển thị đầy đủ các thành phần cơ bản</t>
  </si>
  <si>
    <t>Kiểm tra form nhập email hiển thị đúng</t>
  </si>
  <si>
    <t>Kiểm tra form nhập mật khẩu hiển thị đúng</t>
  </si>
  <si>
    <t>Kiểm tra nút "Đăng nhập" hiển thị chính xác</t>
  </si>
  <si>
    <t>Kiểm tra liên kết "Quên mật khẩu?" hiển thị đúng và hoạt động</t>
  </si>
  <si>
    <t xml:space="preserve">Kiểm tra giao diện có tương thích trên thiết bị di động (responsive)	</t>
  </si>
  <si>
    <t>Kiểm tra logo trên giao diện đăng nhập hiển thị đúng</t>
  </si>
  <si>
    <t>Kiểm tra tiêu đề trình duyệt hiển thị chính xác</t>
  </si>
  <si>
    <t>Kiểm tra thông báo lỗi khi nhập sai thông tin hiển thị đúng vị trí và nội dung</t>
  </si>
  <si>
    <t>Kiểm tra chuyển hướng đúng khi nhấn "Đăng nhập" thành công</t>
  </si>
  <si>
    <t>Kiểm tra trường hợp các trường nhập không reset hoặc xóa khi có lỗi</t>
  </si>
  <si>
    <t>Kiểm tra trường hợp hiển thị thông báo lỗi trùng lặp khi nhập sai thông tin nhiều lần</t>
  </si>
  <si>
    <t>Kiểm tra trường hợp nhấn nút "Đăng nhập" nhiều lần dẫn đến lỗi không mong muốn</t>
  </si>
  <si>
    <t>Nhập thông tin sai</t>
  </si>
  <si>
    <t>Nhập thông tin đúng</t>
  </si>
  <si>
    <t>Nhập sai thông tin</t>
  </si>
  <si>
    <t>Nhập đúng thông tin hoặc để trống</t>
  </si>
  <si>
    <t>1. Truy cập URL: caobac.com/account/login</t>
  </si>
  <si>
    <t>1. Truy cập trang đăng nhập.
2. Quan sát form nhập email.</t>
  </si>
  <si>
    <t>1. Truy cập trang đăng nhập.
2. Quan sát form nhập mật khẩu.</t>
  </si>
  <si>
    <t>1. Truy cập trang đăng nhập.
2. Quan sát nút "Đăng nhập".</t>
  </si>
  <si>
    <t>1. Truy cập trang đăng nhập.
2. Quan sát liên kết "Quên mật khẩu?".
3. Nhấn vào liên kết.</t>
  </si>
  <si>
    <t>1. Truy cập trang đăng nhập bằng thiết bị di động (hoặc chỉnh trình duyệt về chế độ mobile view).</t>
  </si>
  <si>
    <t>1. Truy cập trang đăng nhập.
2. Quan sát logo của trang.</t>
  </si>
  <si>
    <t>1. Truy cập trang đăng nhập.
2. Quan sát tiêu đề tab trình duyệt.</t>
  </si>
  <si>
    <t>1. Truy cập trang đăng nhập.
2. Nhập sai email/mật khẩu.
3. Nhấn "Đăng nhập".</t>
  </si>
  <si>
    <t>1. Truy cập trang đăng nhập.
2. Nhập thông tin chính xác.
3. Nhấn "Đăng nhập".</t>
  </si>
  <si>
    <t>1. Truy cập trang đăng nhập.
2. Nhập sai thông tin email/mật khẩu.
3. Nhấn "Đăng nhập".
4. Quan sát trường nhập sau thông báo lỗi.</t>
  </si>
  <si>
    <t>1. Truy cập trang đăng nhập.
2. Nhập email và mật khẩu không chính xác.
3. Nhấn "Đăng nhập".
4. Lặp lại bước nhập sai và nhấn "Đăng nhập".</t>
  </si>
  <si>
    <t>1. Truy cập trang đăng nhập.
2. Nhập thông tin (hoặc để trống).
3. Nhấn liên tục nút "Đăng nhập" nhiều lần.</t>
  </si>
  <si>
    <t>Giao diện bao gồm: logo, tiêu đề "Đăng nhập", form nhập (email, mật khẩu), nút "Đăng nhập".</t>
  </si>
  <si>
    <t>Form nhập email hiển thị đúng, có placeholder "Nhập email".</t>
  </si>
  <si>
    <t>Form nhập mật khẩu hiển thị đúng, có placeholder "Nhập mật khẩu".</t>
  </si>
  <si>
    <t>Nút hiển thị rõ ràng, có tên "Đăng nhập", dễ bấm, màu sắc nổi bật.</t>
  </si>
  <si>
    <t xml:space="preserve">Hiển thị rõ ràng và chuyển đến trang khôi phục mật khẩu khi nhấn.	</t>
  </si>
  <si>
    <t>Các thành phần giao diện được sắp xếp hợp lý, không bị tràn hoặc lệch.</t>
  </si>
  <si>
    <t>Logo hiển thị rõ nét, đúng kích thước, và liên kết về trang chủ khi nhấn vào.</t>
  </si>
  <si>
    <t>Tiêu đề hiển thị là "Đăng nhập - Cao Bạc".</t>
  </si>
  <si>
    <t>Thông báo lỗi hiển thị gần form, nội dung rõ ràng như: "Email hoặc mật khẩu không đúng".</t>
  </si>
  <si>
    <t>Giao diện chuyển hướng đến trang chủ .</t>
  </si>
  <si>
    <t>Các trường dữ liệu không bị xóa, chỉ hiển thị thông báo lỗi.</t>
  </si>
  <si>
    <t>Chỉ hiển thị một thông báo lỗi duy nhất, không lặp thông báo trên màn hình.</t>
  </si>
  <si>
    <t>Hệ thống xử lý một lần duy nhất, không tạo lỗi hoặc thực hiện nhiều lần cùng lúc.</t>
  </si>
  <si>
    <t>Kiểm tra áp dụng mã giảm giá hợp lệ</t>
  </si>
  <si>
    <t>Kiểm tra mã giảm giá không hợp lệ</t>
  </si>
  <si>
    <t>Giỏ hàng có sản phẩm, thông tin hợp lệ</t>
  </si>
  <si>
    <t>Giỏ hàng có sản phẩm</t>
  </si>
  <si>
    <t>Giỏ hàng có nhiều sản phẩm</t>
  </si>
  <si>
    <t>Giỏ hàng có sản phẩm, thanh toán hợp lệ</t>
  </si>
  <si>
    <t>Hiển thị thông báo "Thanh toán thành công", gửi email xác nhận.</t>
  </si>
  <si>
    <t>Hiển thị thông báo lỗi" Bạn cần chọn phương thức thanh toán"</t>
  </si>
  <si>
    <t>Tổng giá trị đơn hàng chính xác bằng giá sản phẩm * số lượng.</t>
  </si>
  <si>
    <t>Giá trị đơn hàng được giảm theo đúng % hoặc số tiền mã giảm giá.</t>
  </si>
  <si>
    <t>Hiển thị thông báo "Mã giảm giá không hợp lệ".</t>
  </si>
  <si>
    <t>Layout_home</t>
  </si>
  <si>
    <t>Kiểm tra trang chủ hiển thị đầy đủ các thành phần giao diện</t>
  </si>
  <si>
    <t>1. Truy cập trang: 2024 Signature Collection Xuân Thi.</t>
  </si>
  <si>
    <t>Giao diện hiển thị đầy đủ: logo, menu điều hướng, banner, sản phẩm nổi bật, footer.</t>
  </si>
  <si>
    <t>Kiểm tra banner chính hiển thị đúng kích thước và nội dung</t>
  </si>
  <si>
    <t>1. Truy cập trang.
2. Quan sát banner chính.</t>
  </si>
  <si>
    <t>Banner chính hiển thị rõ ràng, đúng kích thước, không bị vỡ hoặc lệch nội dung.</t>
  </si>
  <si>
    <t>Kiểm tra danh sách sản phẩm nổi bật hiển thị đúng</t>
  </si>
  <si>
    <t>1. Truy cập trang.
2. Quan sát danh sách sản phẩm hiển thị bên dưới banner.</t>
  </si>
  <si>
    <t>Hiển thị danh sách sản phẩm nổi bật, hình ảnh sắc nét, thông tin chính xác.</t>
  </si>
  <si>
    <t>Kiểm tra chức năng khi nhấn vào sản phẩm từ danh sách</t>
  </si>
  <si>
    <t>1. Truy cập trang.
2. Nhấn vào một sản phẩm từ danh sách.</t>
  </si>
  <si>
    <t>Hệ thống chuyển đến trang chi tiết sản phẩm tương ứng, thông tin hiển thị đúng.</t>
  </si>
  <si>
    <t>Kiểm tra menu điều hướng hoạt động chính xác</t>
  </si>
  <si>
    <t>1. Truy cập trang.
2. Nhấn vào các mục menu như "Trang chủ","Giới thiệu","Cẩm nang sử dụng",x "Sản phẩm", "Liên hệ".</t>
  </si>
  <si>
    <t>Menu điều hướng đến đúng trang khi nhấn vào, không xảy ra lỗi hoặc chuyển sai.</t>
  </si>
  <si>
    <t>Kiểm tra nút "Mua ngay" hoặc "Thêm vào giỏ" trên sản phẩm</t>
  </si>
  <si>
    <t>1. Truy cập trang.
2. Nhấn nút "Mua ngay" hoặc "Thêm vào giỏ" trên một sản phẩm.</t>
  </si>
  <si>
    <t>Sản phẩm được thêm vào giỏ hàng hoặc chuyển đến trang thanh toán, không xảy ra lỗi.</t>
  </si>
  <si>
    <t>Kiểm tra thông tin sản phẩm hiển thị đúng (tên, giá, mô tả)</t>
  </si>
  <si>
    <t>1. Truy cập trang.
2. Quan sát thông tin sản phẩm trên danh sách.</t>
  </si>
  <si>
    <t>Thông tin sản phẩm hiển thị chính xác, không bị sai lệch hoặc thiếu dữ liệu.</t>
  </si>
  <si>
    <t>Kiểm tra chức năng tìm kiếm hoạt động chính xác</t>
  </si>
  <si>
    <t>1. Truy cập trang.
2. Nhập từ khóa tìm kiếm vào thanh tìm kiếm (vd: "Vòng cổ").
3. Nhấn Enter.</t>
  </si>
  <si>
    <t>Hệ thống hiển thị danh sách sản phẩm phù hợp với từ khóa tìm kiếm.</t>
  </si>
  <si>
    <t>Kiểm tra footer hiển thị đầy đủ thông tin</t>
  </si>
  <si>
    <t>1. Truy cập trang.
2. Quan sát phần footer.</t>
  </si>
  <si>
    <t>Footer hiển thị đầy đủ các mục: thông tin liên hệ, liên kết mạng xã hội, bản quyền.</t>
  </si>
  <si>
    <t>Kiểm tra giao diện trang có tương thích với thiết bị di động</t>
  </si>
  <si>
    <t>1. Truy cập trang bằng thiết bị di động hoặc bật chế độ mobile view trong trình duyệt.</t>
  </si>
  <si>
    <t>Giao diện hiển thị đúng trên thiết bị di động, không bị lỗi căn chỉnh hoặc tràn màn hình.</t>
  </si>
  <si>
    <t xml:space="preserve">Kiểm tra liên kết mạng xã hội trong footer hoạt động đúng	</t>
  </si>
  <si>
    <t>1. Truy cập trang.
2. Nhấn vào liên kết Facebook hoặc Instagram trong footer.</t>
  </si>
  <si>
    <t>Chuyển đúng đến trang mạng xã hội tương ứng của thương hiệu, không bị lỗi.</t>
  </si>
  <si>
    <t>Kiểm tra chức năng khi nhấn vào số trang để chuyển trang</t>
  </si>
  <si>
    <t>1. Nhấn vào nút số trang bất kỳ (vd: 2).
2. Quan sát nội dung hiển thị.</t>
  </si>
  <si>
    <t>Hệ thống hiển thị đúng nội dung của trang tương ứng, nút số trang được đánh dấu hiển thị trạng thái đang chọn.</t>
  </si>
  <si>
    <t>Kiểm tra chức năng của nút "Trang tiếp theo"</t>
  </si>
  <si>
    <t>1. Nhấn vào nút "&gt;" hoặc "Trang tiếp theo".
2. Quan sát nội dung hiển thị.</t>
  </si>
  <si>
    <t>Hệ thống hiển thị đúng nội dung của trang kế tiếp.</t>
  </si>
  <si>
    <t>Kiểm tra chức năng của nút "Trang trước đó"</t>
  </si>
  <si>
    <t>1. Nhấn vào nút "&lt;" hoặc "Trang trước đó".
2. Quan sát nội dung hiển thị.</t>
  </si>
  <si>
    <t>Hệ thống hiển thị đúng nội dung của trang trước đó.</t>
  </si>
  <si>
    <t>Kiểm tra trạng thái vô hiệu hóa nút "&gt;" và "&lt;" khi ở trang đầu hoặc trang cuối.</t>
  </si>
  <si>
    <t>1. Truy cập trang đầu tiên, quan sát nút "&lt;".
2. Truy cập trang cuối cùng, quan sát nút "&gt;".</t>
  </si>
  <si>
    <t>Nút "&lt;" bị vô hiệu hóa ở trang đầu tiên, nút "&gt;" bị vô hiệu hóa ở trang cuối cùng.</t>
  </si>
  <si>
    <t>Kiểm tra nút quay về trang đầu tiên hoạt động chính xác</t>
  </si>
  <si>
    <t>1. Nhấn vào nút "Trang đầu tiên" (hoặc "&lt;&lt;" nếu có).
2. Quan sát nội dung hiển thị</t>
  </si>
  <si>
    <t>Hệ thống hiển thị đúng nội dung của trang đầu tiên.</t>
  </si>
  <si>
    <t>Kiểm tra giao diện form đăng ký khuyến mại hiển thị đúng</t>
  </si>
  <si>
    <t>1.Lướt xuống cuối của trang chủ.
2. Quan sát giao diện form đăng ký.</t>
  </si>
  <si>
    <t>Form đăng ký hiển thị textbox nhập email mà người dùng muốn đăng ký. Nút button "Đăng ký" hiển  thị bên cạnh textbox</t>
  </si>
  <si>
    <t>Fail</t>
  </si>
  <si>
    <t>Kiểm tra các liên kết đến mạng xã hội (Facebook, Instagram, ...).</t>
  </si>
  <si>
    <t>1. Nhấn vào biểu tượng Facebook hoặc Instagram trong footer.</t>
  </si>
  <si>
    <t>Trang mạng xã hội tương ứng được mở trong tab mới.</t>
  </si>
  <si>
    <t>1. Nhấn vào các dòng thông tin muốn xem</t>
  </si>
  <si>
    <t>Các trang được mở ra và hiển thị các thông tin mà người dùng cần với nội dung đã chọn</t>
  </si>
  <si>
    <t xml:space="preserve">Kiểm tra các mục chính sách hỗ trợ điều khoản </t>
  </si>
  <si>
    <t xml:space="preserve">Kiểm tra đặt hàng </t>
  </si>
  <si>
    <t>1. Truy cập giỏ hàng.
2. Nhấn "Đặt hàng".
3. Nhập thông tin thanh toán (địa chỉ, phương thức).
4. Xác nhận.</t>
  </si>
  <si>
    <t>1. Truy cập giỏ hàng.
2. Nhấn "Tiến hành thanh toán".
3. Nhập mã giảm giá không hợp lệ.
4. Nhấn "Đặt hàng".</t>
  </si>
  <si>
    <t>Chuyển hướng đến trang xác nhận đã đặt hàng</t>
  </si>
  <si>
    <t>Kiểm tra chuyển hướng đúng sau khi đặt hàng thành công</t>
  </si>
  <si>
    <t>1. Truy cập giỏ hàng.
2. Nhấn "Tiến hành thanh toán".
3.Điền đúng và tick đủ các bước đặt hàng hợp lệ
4. Nhấn"Đặt hàng".</t>
  </si>
  <si>
    <t xml:space="preserve">1. Nhấn trang tài khoản
2. Chọn "Đơn hàng của bản"
</t>
  </si>
  <si>
    <t>Hệ thống sẽ hiện thị giao diện bảng thông tin đơn hàng đã đặt</t>
  </si>
  <si>
    <t>Dathang</t>
  </si>
  <si>
    <t>Kiểm tra đặt hàng thành công với thông tin chính xác</t>
  </si>
  <si>
    <t>Kiểm tra đặt hàng khi giỏ hàng trống</t>
  </si>
  <si>
    <t>Kiểm tra đặt hàng khi không chọn phương thức thanh toán</t>
  </si>
  <si>
    <t>Kiểm tra đặt hàng tổng giá trị đơn hàng chính xác</t>
  </si>
  <si>
    <t xml:space="preserve">1. Truy cập giỏ hàng.
</t>
  </si>
  <si>
    <t>Hiển thị thông báo "Không có sản phẩm nào.Quay lại cửa hàng để tiếp tục mua sắm".</t>
  </si>
  <si>
    <t>1. Truy cập giỏ hàng.
2. Điền thông tin nhận hàng 
3. Nhấn "Đặt hàng".</t>
  </si>
  <si>
    <t>1. Thêm nhiều sản phẩm vào giỏ hàng.
2.Nhập thông tin nhận hàng đầy đủ
2. Nhấn "Đặt hàng".
3. Kiểm tra tổng giá trị trên giao diện thanh toán.</t>
  </si>
  <si>
    <t>1. Truy cập giỏ hàng.
2. Nhấn "Tiến hành thanh toán".
3. Điền đầy đủ thông tin nhận hàng.
4.Chọn phương thức thanh toán
5. Nhập mã giảm giá hợp lệ.
6. Nhấn "Đặt hàng".</t>
  </si>
  <si>
    <t xml:space="preserve">1. Truy cập giỏ hàng
2.Tiến hành thanh toán
3.Nhập đủ các trường trừ số điện thoại 
</t>
  </si>
  <si>
    <t>Hệ thống chuyển sang trang xác nhận đặt hàng thành công</t>
  </si>
  <si>
    <t>Kiểm tra đặt hàng khi không nhập tên người nhận</t>
  </si>
  <si>
    <t xml:space="preserve">1. Truy cập giỏ hàng
2.Tiến hành thanh toán
3.Nhập đủ các trường trừ trường họ và tên
4.Nhấn"Đặt hàng" 
</t>
  </si>
  <si>
    <t>Thông báo lỗi " Vui lòng nhập họ tên"</t>
  </si>
  <si>
    <t>Kiểm tra đặt hàng khi không chọn tỉnh thành</t>
  </si>
  <si>
    <t xml:space="preserve">1. Truy cập giỏ hàng
2.Tiến hành thanh toán
3.Nhập đủ các trường nhưng không chọn tỉnh thành phố
4. Nhấn "Đặt hàng"
</t>
  </si>
  <si>
    <t>Thông báo lỗi " Bạn chưa chọn tỉnh thành"</t>
  </si>
  <si>
    <t>Taikhoan</t>
  </si>
  <si>
    <t>Kiểm tra khi nhấn chọn thông tin tài khoản</t>
  </si>
  <si>
    <t>1. Nhấn biểu tượng tài khoản chọn tài khoản của mình đang đăng nhập
2.Nhấn "Thông tin tài khoản"</t>
  </si>
  <si>
    <t>Kiểm tra khi nhấn chọn "Đơn hàng của bạn"</t>
  </si>
  <si>
    <t>1. Nhấn biểu tượng tài khoản chọn tài khoản của mình đang đăng nhập
2.Nhấn "Đơn hàng của bạn"</t>
  </si>
  <si>
    <t>Kiểm tra khi nhấn "Đổi mật khẩu"</t>
  </si>
  <si>
    <t xml:space="preserve">1. Nhấn biểu tượng tài khoản chọn tài khoản của mình đang đăng nhập
2.Nhấn "Đổi mật khẩu"
</t>
  </si>
  <si>
    <t xml:space="preserve">Kiểm tra đổi mật khẩu khi bỏ trống tất cả các trường </t>
  </si>
  <si>
    <t xml:space="preserve">1. Nhấn biểu tượng tài khoản chọn tài khoản của mình đang đăng nhập
2.Bỏ trống tất cả các trường
3.Nhấn "Đổi mật khẩu"
</t>
  </si>
  <si>
    <t>1. Nhấn biểu tượng tài khoản chọn tài khoản của mình đang đăng nhập
2.Nhập hết các trường trừ mật khẩu cũ
3.Nhấn "Đổi mật khẩu"</t>
  </si>
  <si>
    <t>Hiển thị thông báo lỗi "Vui lòng nhập vào trường này" là trường mà người dùng bỏ trống.</t>
  </si>
  <si>
    <t>Hệ thống chuyển hướng sang trang  hiển thị thông tin đổi mật khẩu: mk cũ, mk mới, xác nhận mk mới.</t>
  </si>
  <si>
    <t>Hệ thống chuyển hướng sang trang  hiển thị đơn hàng đã đặt : mã ĐH, ngày, địa chỉ, giá trị đơn, TT thanh toán, TT vận chuyển</t>
  </si>
  <si>
    <t>Hệ thống chuyển hướng sang trang  hiển thị trang khách hàng và phần phần thông tin tài khoản đầy đủ: họ tên, email, sđt, địa chỉ.</t>
  </si>
  <si>
    <t>Kiểm tra đổi mật khẩu khi nhập đúng và đủ thông tin các trường</t>
  </si>
  <si>
    <t>1. Nhấn biểu tượng tài khoản chọn tài khoản của mình đang đăng nhập
2.Nhập đúng và đủ thông tin các trường
3.Nhấn "Đổi mật khẩu"</t>
  </si>
  <si>
    <t>hệ thống báo "Đổi password thành công"</t>
  </si>
  <si>
    <t>Kiểm tra đổi mật khẩu mật khẩu khi bỏ trống trường mật khẩu cũ</t>
  </si>
  <si>
    <t>Kiểm tra đổi mật khẩu khi nhập sai mật khẩu cũ</t>
  </si>
  <si>
    <t>1. Nhấn biểu tượng tài khoản chọn tài khoản của mình đang đăng nhập
2.Nhập hết các trường đúng , còn mật khẩu cũ sai
3.Nhấn "Đổi mật khẩu"</t>
  </si>
  <si>
    <t>Hiển thị thông báo lỗi  "Mật khẩu không đúng"</t>
  </si>
  <si>
    <t>Kiểm tra đổi mật khẩu khi bỏ trống trường mật khẩu mới</t>
  </si>
  <si>
    <t>1. Nhấn biểu tượng tài khoản chọn tài khoản của mình đang đăng nhập
2.Nhập hết các trường trừ mật khẩu mới
3.Nhấn "Đổi mật khẩu"</t>
  </si>
  <si>
    <t>Kiểm tra đổi mật khẩu khi bỏ trống trường xác nhận mật khẩu mới</t>
  </si>
  <si>
    <t>1. Nhấn biểu tượng tài khoản chọn tài khoản của mình đang đăng nhập
2.Nhập hết các trường trừ xác nhận mật khẩu mới
3.Nhấn "Đổi mật khẩu"</t>
  </si>
  <si>
    <t>Kiểm tra đổi mật khẩu khi nhập sai trường xác nhận mật khẩu mới</t>
  </si>
  <si>
    <t>1. Nhấn biểu tượng tài khoản chọn tài khoản của mình đang đăng nhập
2.Nhập sai trường xác nhận mật khẩu còn lại nhập đúng
3.Nhấn "Đổi mật khẩu"</t>
  </si>
  <si>
    <t>Hiển thị thông báo lỗi "Xác nhận mật khẩu không khớp"</t>
  </si>
  <si>
    <t>Kiểm tra đổi mật khâu mới dưới 6 ký tự</t>
  </si>
  <si>
    <t>1. Nhấn biểu tượng tài khoản chọn tài khoản của mình đang đăng nhập
2.Nhập mật khẩu cũ
3. Nhập mật khẩu mới dưới 6 ký tự
4.Nhập xác nhận mk giống mật khẩu mới ở trên
3.Nhấn "Đổi mật khẩu"</t>
  </si>
  <si>
    <t>Hiển thị thông báo lỗi "Mật khẩu phải chứa từ 6 đến 50 ký tự"</t>
  </si>
  <si>
    <t>Kiểm tra phần đổi mật khẩu</t>
  </si>
  <si>
    <t>Kiểm tra phần sổ địa chỉ</t>
  </si>
  <si>
    <t>Kiểm tra khi nhấn chọn "Sổ địa chỉ"</t>
  </si>
  <si>
    <t>1. Nhấn biểu tượng tài khoản chọn tài khoản của mình đang đăng nhập
2.Nhấn "Sổ địa chỉ"</t>
  </si>
  <si>
    <t>Hệ thống chuyển hướng sang trang địa chỉ của người dùng</t>
  </si>
  <si>
    <t>Tài khoản đã tồn tại và đang đăng nhập tài khoản</t>
  </si>
  <si>
    <t>1. Nhấn biểu tượng tài khoản chọn tài khoản của mình đang đăng nhập
2.Nhấn "Sổ địa chỉ"
3. Nhấn "Chỉnh sửa địa chỉ"</t>
  </si>
  <si>
    <t>Hệ thống chuyển sang giao diện chỉnh sửa địa chỉ</t>
  </si>
  <si>
    <t>Kiểm tra khi sửa địa chỉ mà bỏ trống trường họ tên</t>
  </si>
  <si>
    <t>Hệ thống báo lỗi null</t>
  </si>
  <si>
    <t>1. Nhấn biểu tượng tài khoản chọn tài khoản của mình đang đăng nhập
2.Nhấn "Sổ địa chỉ"
3. Nhấn "Chỉnh sửa địa chỉ"
4. Bỏ trống trường họ tên còn các trường khách nhập đúng và đủ
5. Nhấn "Cập nhật địa chỉ"</t>
  </si>
  <si>
    <t>Kiểm tra khi nhấn chỉnh sửa địa chỉ</t>
  </si>
  <si>
    <t>1. Nhấn biểu tượng tài khoản chọn tài khoản của mình đang đăng nhập
2.Nhấn "Sổ địa chỉ"
3. Nhấn "Chỉnh sửa địa chỉ"
4. Bỏ trống trường số điện thoại còn các trường khách nhập đúng và đủ
5. Nhấn "Cập nhật địa chỉ"</t>
  </si>
  <si>
    <t>Hệ thống chuyển về giao diện trước đó, cập nhật ngay cả khi không có sđt, Phần thông tin địa chỉ mất đi sđt.</t>
  </si>
  <si>
    <t xml:space="preserve">Kiểm tra khi sửa địa chỉ bỏ trống trường điện thoại </t>
  </si>
  <si>
    <t>Kiểm tra khi sửa địa chỉ số điện thoại dưới 10 số</t>
  </si>
  <si>
    <t>Hệ thống không có thông báo , không cập nhật số điện thoại đó. Chỉ chuyển giao diện về lúc trước đó và không có hiện dòng sđt.</t>
  </si>
  <si>
    <t xml:space="preserve">Kiểm tra khi sửa số điện thoại không có số 0 đầu tiên nhưng đủ 10 số </t>
  </si>
  <si>
    <t>1. Nhấn biểu tượng tài khoản chọn tài khoản của mình đang đăng nhập
2.Nhấn "Sổ địa chỉ"
3. Nhấn "Chỉnh sửa địa chỉ"
4. Nhập đúng các trường thông tin, số điện thoại nhập dưới 10 số
5. Nhấn "Cập nhật địa chỉ"</t>
  </si>
  <si>
    <t>Hệ thống chuyển về giao diện trước đó và cập nhật số điện thoại mới không có số 0</t>
  </si>
  <si>
    <t>1. Nhấn biểu tượng tài khoản chọn tài khoản của mình đang đăng nhập
2.Nhấn "Sổ địa chỉ"
3. Nhấn "Chỉnh sửa địa chỉ"
4. Nhập đúng các trường thông tin, số điện thoại nhập đủ 10 số nhưng không có số 0(VD:9458322543) 
5. Nhấn "Cập nhật địa chỉ"</t>
  </si>
  <si>
    <t xml:space="preserve">Hệ thống giao diện sẽ hiện ra địa chỉ mặc định và các địa chỉ mới phía dưới </t>
  </si>
  <si>
    <t>Kiểm tra chức năng lưu lại thông tin khi đặt hàng bằng địa chỉ mới</t>
  </si>
  <si>
    <t>Kiểm tra chức năng thêm địa chỉ mới</t>
  </si>
  <si>
    <t xml:space="preserve">1. Nhấn biểu tượng tài khoản chọn tài khoản của mình đang đăng nhập
2.Nhấn "Sổ địa chỉ"
3. Nhấn button thêm địa chỉ mới
</t>
  </si>
  <si>
    <t>Hệ thống hiện thị trên màn hình 1 form giao diện thêm địa chỉ mới gồm có các trường thông tin thao tác để thêm</t>
  </si>
  <si>
    <t>Chức năng thêm địa chỉ mới</t>
  </si>
  <si>
    <t>Hệ thống thêm địa chỉ thành công và lưu thông tin vào CSDL</t>
  </si>
  <si>
    <t xml:space="preserve">1. Nhấn biểu tượng tài khoản chọn tài khoản của mình đang đăng nhập
2.Nhấn "Sổ địa chỉ"
</t>
  </si>
  <si>
    <t>1. Nhấn biểu tượng tài khoản chọn tài khoản của mình đang đăng nhập
2.Nhấn "Sổ địa chỉ"
3. Nhấn button thêm địa chỉ mới
4. Điền đúng đủ các trường thông tin
5. Nhấn button thêm địa chỉ mới</t>
  </si>
  <si>
    <t>1. Nhấn biểu tượng tài khoản chọn tài khoản của mình đang đăng nhập
2.Nhấn "Sổ địa chỉ"
3. Nhấn chữ xóa màu đỏ dưới dòng chỉnh sửa địa chỉ</t>
  </si>
  <si>
    <t>Thông tin địa chỉ đó biến mất</t>
  </si>
  <si>
    <t>Kiểm tra chức năng xóa địa chỉ</t>
  </si>
  <si>
    <t>CTSP</t>
  </si>
  <si>
    <t>Kiểm tra chức năng xem chi tiết sản phẩm</t>
  </si>
  <si>
    <t>Hệ thống hiển thị thông báo "Email đã đã tồn tại"</t>
  </si>
  <si>
    <t>Nhập email thiếu @</t>
  </si>
  <si>
    <t xml:space="preserve">1. Nhập họ tên, sđt, email thiếu @
2. Nhấn "Đăng ký" </t>
  </si>
  <si>
    <t>Hệ thống hiển thị thông báo "Vui lòng bao gồm @ trong địa chỉ email"</t>
  </si>
  <si>
    <t>Nhập email thừa @</t>
  </si>
  <si>
    <t>1. Nhập họ tên, sđt, email nhập thừa @</t>
  </si>
  <si>
    <t>Hệ thống hiển thị thông báo "Phần đứng sau @ không được chưa biểu tượng @"</t>
  </si>
  <si>
    <t>Nhập email thừa dấu .</t>
  </si>
  <si>
    <t xml:space="preserve">1. Nhập họ tên, sđt, email thiếu thừa dấu .
2. Nhấn "Đăng ký" </t>
  </si>
  <si>
    <t>Hệ thống hiện thông báo" '.' hiện sai vị trí trong 'gmail..com'"</t>
  </si>
  <si>
    <t>Kiểm tra trường email</t>
  </si>
  <si>
    <t>Nhập email thiếu thông tin sau @</t>
  </si>
  <si>
    <t xml:space="preserve">1. Nhập họ tên, sđt, email thiếu gmail.com .
2. Nhấn "Đăng ký" </t>
  </si>
  <si>
    <t>Hệ thống hiện thông báo"Vui lòng nhập phần đứng sau @. 'thuytien010524@' không hoàn chỉnh</t>
  </si>
  <si>
    <t>Bỏ trống email</t>
  </si>
  <si>
    <t>1. Nhập đúng đủ các trường bắt buộc nhưng bỏ trống email
2. Nhấn "Đăng ký"</t>
  </si>
  <si>
    <t>Hệ thống hiển thị thông báo "Vui lòng điền vào trường này"</t>
  </si>
  <si>
    <t>Kiểm tra trường mật khẩu</t>
  </si>
  <si>
    <t>Hệ thống hiển thị thông báo "Mật khẩu dài từ 6 đến 50 ký tự"</t>
  </si>
  <si>
    <t>Nhập mật khẩu có kí tự đặc biệt</t>
  </si>
  <si>
    <t>Tài khoản đăng ký thành công chuyển hướng sang trang chủ</t>
  </si>
  <si>
    <t>Nhập mật khẩu không chưa kí tự đặc biệt</t>
  </si>
  <si>
    <t xml:space="preserve">1. Nhập họ tên,sđt, email hợp lệ, mật khẩu có kí tự đặc biệt
VD: Tien15@
2. Nhấn "Đăng ký" </t>
  </si>
  <si>
    <t xml:space="preserve">1. Nhập họ tên,sđt, email hợp lệ, mật khẩu dưới 6 ký tự
2. Nhấn "Đăng ký" </t>
  </si>
  <si>
    <t xml:space="preserve">1. Nhập họ tên, sđt, email hợp lệ, mật khẩu không nhập
VD: Tien15
2. Nhấn "Đăng ký" </t>
  </si>
  <si>
    <t>Hiển thị thông báo " Vui lòng điền vào trường này"</t>
  </si>
  <si>
    <t>Nhập trường mật khẩu toàn là số</t>
  </si>
  <si>
    <t xml:space="preserve">1. Nhập họ tên, sđt, email hợp lệ, mật khẩu không chưa kí tự đặc biệt
VD: Tien15
2. Nhấn "Đăng ký" </t>
  </si>
  <si>
    <t xml:space="preserve">1. Nhập họ tên, sđt, email hợp lệ, mật khẩu chỉ có số
VD: 123456
2. Nhấn "Đăng ký" </t>
  </si>
  <si>
    <t>Kiểm tra trường họ, tên</t>
  </si>
  <si>
    <t>Nhập họ, tên có ký tự đặc biệt</t>
  </si>
  <si>
    <t>1. Nhập họ tên là "Nguyen@Van", email, sđt và mật khẩu hợp lệ
2. Nhấn "Đăng ký"</t>
  </si>
  <si>
    <t>Nhập họ, tên không có ký tự đặc biệt</t>
  </si>
  <si>
    <t>1. Nhập họ tên là "Nguyen Van", email, sđt và mật khẩu hợp lệ
2. Nhấn "Đăng ký"</t>
  </si>
  <si>
    <t>Bỏ trống trường họ hoặc tên</t>
  </si>
  <si>
    <t>1. Nhập email, sđt và mật khẩu hợp lệ; bỏ trống trường họ và tên
2. Nhấn "Đăng ký"</t>
  </si>
  <si>
    <t>Hệ thống tạo tài khoản mới thành công và chuyển hướng đến giao diện trang chủ. Tài khoản sẽ tự động đăng nhập và lưu vào CSDL.</t>
  </si>
  <si>
    <t>Kiểm tra trường số điện thoại</t>
  </si>
  <si>
    <t>Nhập số điện thoại đủ 10 số nhưng không bắt đầu bằng số 0</t>
  </si>
  <si>
    <t>Hệ thống hiện thông báo "mã captcha được xác định là máy"</t>
  </si>
  <si>
    <t xml:space="preserve">Nhập số điện thoại dưới 10 số </t>
  </si>
  <si>
    <t>1. Nhập đầy đủ và đúng các trường bắt buộc nhưng số điện thoại nhập đủ 10 số không bắt đầu bằng số 0
2. Nhấn "đăng ký"</t>
  </si>
  <si>
    <t>1. Nhập đầy đủ và đúng các trường bắt buộc nhưng số điện thoại nhập dưới 10 số
2. Nhấn "đăng ký"</t>
  </si>
  <si>
    <t>Hiển thị thông báo "Số điện thoại không hợp lệ"</t>
  </si>
  <si>
    <t xml:space="preserve">Nhấp đúng và đủ 10 số </t>
  </si>
  <si>
    <t>1. Nhập đầy đủ và đúng tất cả các trường bắt buộc
2. Nhấn "đăng ký"</t>
  </si>
  <si>
    <t>Bỏ trống số điện thoại</t>
  </si>
  <si>
    <t>1. Nhập đầy đúng đầy đủ các trường bắt buộc nhưng bỏ trống trường sđt</t>
  </si>
  <si>
    <t>Hiển thị thông báo "Vui lòng nhập vào trường này"</t>
  </si>
  <si>
    <t>Nhập mật khẩu chứa cả chữ cả số</t>
  </si>
  <si>
    <t xml:space="preserve">1. Nhập họ tên, sđt, email hợp lệ, mật khẩu chứa cả chữ số
VD: Tien15
2. Nhấn "Đăng ký" </t>
  </si>
  <si>
    <t>1. Nhập từ khóa "đá quý".
2. Nhấn nút biểu tượng kính lúp để tìm kiếm hoặc nhấn enter.</t>
  </si>
  <si>
    <t>Kiểm tra hiển thị đầy đủ thông tin sản phẩm (tên, giá, mô tả, hình ảnh).</t>
  </si>
  <si>
    <t>1. Truy cập từng trang sản phẩm.
2. Nhấn biểu tượng hình con mắt đã hiện ở mỗi ảnh sản phẩm, với mỗi sản phẩm khác nhau.</t>
  </si>
  <si>
    <t xml:space="preserve">Hiển thị đầy đủ thông tin sản phẩm: tên, giá, hình ảnh, mô tả, và các thuộc tính khác (nếu có).	</t>
  </si>
  <si>
    <t>Kiểm tra trường thêm bớt số lượng sản phẩm.</t>
  </si>
  <si>
    <t>1. Nhấn dấu "+" để thêm số lượng sản phẩm và dấu "-" để bớt 
2. Quan sát thay đổi.</t>
  </si>
  <si>
    <t>Cho phép nhấn số lượng hợp lệ (&gt;= 1).</t>
  </si>
  <si>
    <t>Kiểm tra nút "Thêm vào giỏ hàng".</t>
  </si>
  <si>
    <t>1. Nhấn nút "Thêm vào giỏ hàng".
2. Quan sát thông báo.</t>
  </si>
  <si>
    <t>Hiển thị thông báo thành công: "Sản phẩm... đã được thêm vào giỏ hàng thành công".</t>
  </si>
  <si>
    <t>Kiểm tra việc cập nhật giỏ hàng sau khi thêm sản phẩm.</t>
  </si>
  <si>
    <t>Sản phẩm đã thêm vào giỏ hàng</t>
  </si>
  <si>
    <t>1. Nhấn nút "Thêm vào giỏ hàng".
2. Mở trang giỏ hàng.</t>
  </si>
  <si>
    <t>Sản phẩm xuất hiện trong danh sách giỏ hàng với số lượng và giá đúng.</t>
  </si>
  <si>
    <t>Kiểm tra hình ảnh sản phẩm hiển thị đúng</t>
  </si>
  <si>
    <t>1. Truy cập trang chi tiết sản phẩm.
2. Quan sát hình ảnh hiển thị.</t>
  </si>
  <si>
    <t>Hiển thị hình ảnh chính xác, không bị lỗi hoặc vỡ ảnh.</t>
  </si>
  <si>
    <t>Kiểm tra khả năng phóng to hoặc xem ảnh chi tiết.</t>
  </si>
  <si>
    <t>1. Nhấn vào biểu tượng hỉnh ảnh con mắt khi di chuột vào ảnh sản phẩm.</t>
  </si>
  <si>
    <t>Hiển thị ảnh lớn hơn trong cửa sổ pop-up</t>
  </si>
  <si>
    <t>Kiểm tra thời gian tải trang chủ</t>
  </si>
  <si>
    <t>Truy cập vào mạng ổn định</t>
  </si>
  <si>
    <t>1. Mở trình duyệt.
2. Nhập URL: https://caobac.com/.</t>
  </si>
  <si>
    <t>Thời gian tải trang không vượt quá 3 giây.</t>
  </si>
  <si>
    <t>TCHN _home01</t>
  </si>
  <si>
    <t>TCHN _home02</t>
  </si>
  <si>
    <t>Đánh giá hiệu suất trang chủ trên thiết bị di động</t>
  </si>
  <si>
    <t>Thiết bị di động có trình duyệt và kết nối mạng</t>
  </si>
  <si>
    <t>1. Mở trang chủ https://caobac.com/ trên thiết bị di động.
2. Sử dụng Google Lighthouse để phân tích hiệu năng di động.</t>
  </si>
  <si>
    <t>Điểm hiệu năng tối thiểu 80/100 trên công cụ Lighthouse.</t>
  </si>
  <si>
    <t>TCHN _home03</t>
  </si>
  <si>
    <t>Kiểm tra thời gian tải trang trên mạng 4G</t>
  </si>
  <si>
    <t>Thiết bị có thể kết nối 4G</t>
  </si>
  <si>
    <t>Thời gian tải trang không vượt quá 5 giây.</t>
  </si>
  <si>
    <t>TCHN _home04</t>
  </si>
  <si>
    <t>Kiểm tra cache trình duyệt</t>
  </si>
  <si>
    <t>Trang chủ đã được tải một lần trên trình duyệt</t>
  </si>
  <si>
    <t>1. Tải trang chủ lần đầu.
2. Tải lại trang chủ (F5) và đo thời gian tải lại.</t>
  </si>
  <si>
    <t>Thời gian tải lại không vượt quá 1 giây nhờ cache trình duyệt.</t>
  </si>
  <si>
    <t>1. Kết nối thiết bị với mạng 4G.
2. Truy cập trang chủ https://caobac.com/.
3. Đo thời gian tải trang.</t>
  </si>
  <si>
    <t>TCHN_login-01</t>
  </si>
  <si>
    <t>Kiểm tra thời gian tải trang đăng nhập</t>
  </si>
  <si>
    <t>1. Mở trình duyệt.
2. Nhập URL: https://caobac.com/login.
3. Sử dụng công cụ đo thời gian tải như GTmetrix hoặc Lighthouse.</t>
  </si>
  <si>
    <t>Thời gian tải trang đăng nhập không vượt quá 2 giây.</t>
  </si>
  <si>
    <t>TCHN_login-02</t>
  </si>
  <si>
    <t>Kiểm tra thời gian phản hồi khi đăng nhập</t>
  </si>
  <si>
    <t>Tài khoản hợp lệ có sẵn</t>
  </si>
  <si>
    <t>1. Mở trang đăng nhập.
2. Nhập thông tin đăng nhập hợp lệ.
3. Nhấn nút "Đăng nhập".
4. Ghi nhận thời gian phản hồi.</t>
  </si>
  <si>
    <t>Thời gian phản hồi không vượt quá 500ms.</t>
  </si>
  <si>
    <t>TCHN_login-03</t>
  </si>
  <si>
    <t>Kiểm tra hiệu năng khi nhập sai thông tin đăng nhập</t>
  </si>
  <si>
    <t>1. Mở trang đăng nhập.
2. Nhập thông tin sai (sai email hoặc password).
3. Ghi nhận thời gian phản hồi và kết quả hiển thị.</t>
  </si>
  <si>
    <t>Thời gian phản hồi dưới 500ms.
Thông báo lỗi hiển thị chính xác.</t>
  </si>
  <si>
    <t>TCHN_login-04</t>
  </si>
  <si>
    <t>Kiểm tra đăng nhập trên các thiết bị và mạng khác nhau</t>
  </si>
  <si>
    <t>Thiết bị di động, máy tính bảng, và desktop có sẵn</t>
  </si>
  <si>
    <t>1. Truy cập trang đăng nhập từ thiết bị di động, tablet, và desktop.
2. Đăng nhập trên mạng 3G, 4G, Wi-Fi.</t>
  </si>
  <si>
    <t>Trang đăng nhập hoạt động tốt trên mọi thiết bị.
Thời gian phản hồi không vượt quá 1 giây trên mạng 3G.</t>
  </si>
  <si>
    <t>TCHN_DH_01</t>
  </si>
  <si>
    <t>Kiểm tra thời gian tải trang đặt hàng</t>
  </si>
  <si>
    <t>Truy cập vào trang sản phẩm, sẵn sàng đặt hàng</t>
  </si>
  <si>
    <t>1. Truy cập trang sản phẩm.
2. Nhấn nút "Mua ngay" hoặc "Đặt hàng".
3. Đo thời gian tải trang</t>
  </si>
  <si>
    <t>Trang đặt hàng tải trong vòng 3 giây trên mạng ổn định.</t>
  </si>
  <si>
    <t>TCHN_DH_02</t>
  </si>
  <si>
    <t>TCHN_DH_03</t>
  </si>
  <si>
    <t>TCHN_DH_04</t>
  </si>
  <si>
    <t>TCHN_DH_05</t>
  </si>
  <si>
    <t>TCHN_DH_06</t>
  </si>
  <si>
    <t>Kiểm tra thời gian phản hồi khi nhấn nút “Đặt hàng”</t>
  </si>
  <si>
    <t>1. Thêm sản phẩm vào giỏ hàng.
2. Nhấn nút "Đặt hàng".
3. Đo thời gian phản hồi từ server.</t>
  </si>
  <si>
    <t>Giỏ hàng đã có sản phẩm</t>
  </si>
  <si>
    <t>Kiểm tra thời gian phản hồi khi nhập thông tin đặt hàng</t>
  </si>
  <si>
    <t>Truy cập trang đặt hàng</t>
  </si>
  <si>
    <t>1. Nhập thông tin như tên, địa chỉ, số điện thoại.
2. Đo thời gian phản hồi khi nhấn nút Tiếp tục hoặc Hoàn tất đơn hàng.</t>
  </si>
  <si>
    <t>Kiểm tra tính năng đặt hàng trên mạng 4G</t>
  </si>
  <si>
    <t>Thiết bị kết nối mạng 4G</t>
  </si>
  <si>
    <t>1. Kết nối thiết bị với mạng 4G.
2. Thêm sản phẩm vào giỏ hàng và tiến hành đặt hàng.
3. Đo thời gian tải trang.</t>
  </si>
  <si>
    <t>Trang đặt hàng tải trong vòng 8 giây.
Các thao tác không bị gián đoạn hoặc lỗi.</t>
  </si>
  <si>
    <t>Kiểm tra hiệu năng trên các thiết bị khác nhau</t>
  </si>
  <si>
    <t>Trang đặt hàng hoạt động bình thường</t>
  </si>
  <si>
    <t>1. Thử đặt hàng trên các thiết bị: máy tính, điện thoại, máy tính bảng.
2. Ghi nhận thời gian phản hồi và hiệu suất của từng thiết bị.</t>
  </si>
  <si>
    <t>Hiệu năng ổn định trên mọi thiết bị.
Thời gian phản hồi không vượt quá 1 giây trên mọi nền tảng.</t>
  </si>
  <si>
    <t>Kiểm tra cache thông tin giỏ hàng</t>
  </si>
  <si>
    <t>Người dùng đã thêm sản phẩm vào giỏ hàng trước đó</t>
  </si>
  <si>
    <t>1. Đăng nhập tài khoản.
2. Đăng xuất và đăng nhập lại.
3. Kiểm tra thông tin giỏ hàng và đặt hàng.</t>
  </si>
  <si>
    <t xml:space="preserve">Thông tin giỏ hàng được lưu trữ đúng cách.
Thời gian tải giỏ hàng nhanh hơn nhờ sử dụng cache </t>
  </si>
  <si>
    <t>TCHN_DK_01</t>
  </si>
  <si>
    <t>TCHN_DK_02</t>
  </si>
  <si>
    <t>TCHN_DK_03</t>
  </si>
  <si>
    <t>TCHN_DK_04</t>
  </si>
  <si>
    <t>TCHN_DK_05</t>
  </si>
  <si>
    <t>TCHN_DK_06</t>
  </si>
  <si>
    <t>Kiểm tra thời gian tải trang đăng ký</t>
  </si>
  <si>
    <t>Trang đăng ký đã được triển khai</t>
  </si>
  <si>
    <t>1. Truy cập vào trang đăng ký.
2. Đo thời gian tải toàn bộ nội dung trang</t>
  </si>
  <si>
    <t>Trang đăng ký tải trong vòng 2 giây trên mạng ổn định.</t>
  </si>
  <si>
    <t>Kiểm tra thời gian phản hồi khi gửi yêu cầu đăng ký</t>
  </si>
  <si>
    <t>Không có tài khoản trùng lặp</t>
  </si>
  <si>
    <t>1. Nhập thông tin hợp lệ (email, số điện thoại, mật khẩu).
2. Nhấn nút "Đăng ký".
3. Đo thời gian server phản hồi.</t>
  </si>
  <si>
    <t>Kiểm tra thời gian phản hồi khi đăng ký với email trùng lặp</t>
  </si>
  <si>
    <t>Tài khoản với email/số điện thoại đã tồn tại</t>
  </si>
  <si>
    <t>1. Nhập thông tin với email hoặc số điện thoại đã tồn tại.
2. Nhấn nút "Đăng ký".
3. Đo thời gian server phản hồi.</t>
  </si>
  <si>
    <t>Thời gian phản hồi không vượt quá 500ms</t>
  </si>
  <si>
    <t>Kiểm tra hiệu năng trên mạng 4G</t>
  </si>
  <si>
    <t>1. Kết nối thiết bị với mạng 4G.
2. Nhập thông tin hợp lệ.
3. Nhấn nút "Đăng ký" và đo thời gian phản hồi.</t>
  </si>
  <si>
    <t>Server phản hồi trong vòng 2 giây</t>
  </si>
  <si>
    <t>Kiểm tra tốc độ xử lý trên các thiết bị khác nhau</t>
  </si>
  <si>
    <t>Trang đăng ký hoạt động bình thường</t>
  </si>
  <si>
    <t>1. Thử đăng ký trên các thiết bị: máy tính, điện thoại, máy tính bảng.
2. Ghi nhận thời gian phản hồi và hiệu suất của từng thiết bị.</t>
  </si>
  <si>
    <t>TCHN_DK_07</t>
  </si>
  <si>
    <t>Kiểm tra hiệu năng khi nhập thông tin không hợp lệ</t>
  </si>
  <si>
    <t>Người dùng nhập dữ liệu không đúng định dạng</t>
  </si>
  <si>
    <t>1. Nhập thông tin không hợp lệ (email sai định dạng, số điện thoại thiếu số, mật khẩu dưới 6 ký tự).
2. Nhấn nút "Đăng ký".</t>
  </si>
  <si>
    <t>Server phản hồi trong vòng 500ms và hiển thị thông báo lỗi đúng.</t>
  </si>
  <si>
    <t>Kiểm tra hiệu năng khi gửi mã xác minh</t>
  </si>
  <si>
    <t>Trang đăng ký yêu cầu xác minh bằng email/SMS</t>
  </si>
  <si>
    <t>1. Nhập thông tin hợp lệ.
2. Nhấn nút "Gửi mã xác minh".
3. Đo thời gian phản hồi từ server khi gửi mã xác minh qua email/SMS.</t>
  </si>
  <si>
    <t>Server gửi mã xác minh trong vòng 1 giây.</t>
  </si>
  <si>
    <t>TCHN_TK_01</t>
  </si>
  <si>
    <t>Kiểm tra thời gian phản hồi khi tìm kiếm từ khóa đơn giản</t>
  </si>
  <si>
    <t>Hệ thống tìm kiếm đã hoạt động</t>
  </si>
  <si>
    <t>1. Nhập một từ khóa ngắn (ví dụ: "áo").
2. Nhấn nút "Tìm kiếm".
3. Đo thời gian server trả kết quả tìm kiếm.</t>
  </si>
  <si>
    <t>Kết quả trả về trong vòng 500ms.</t>
  </si>
  <si>
    <t>TCHN_TK_02</t>
  </si>
  <si>
    <t>TCHN_TK_03</t>
  </si>
  <si>
    <t>TCHN_TK_04</t>
  </si>
  <si>
    <t>TCHN_TK_05</t>
  </si>
  <si>
    <t>TCHN_TK_06</t>
  </si>
  <si>
    <t>TCHN_TK_07</t>
  </si>
  <si>
    <t>Kiểm tra thời gian phản hồi khi tìm kiếm từ khóa phức tạp</t>
  </si>
  <si>
    <t>1. Nhập một từ khóa dài hoặc phức tạp (ví dụ: "Nhẫn đôi giá rẻ").
2. Nhấn nút "Tìm kiếm".
3. Đo thời gian trả kết quả.</t>
  </si>
  <si>
    <t>Kết quả trả về trong vòng 1 giây.</t>
  </si>
  <si>
    <t>Kiểm tra tìm kiếm với từ khóa không tồn tại</t>
  </si>
  <si>
    <t>1. Nhập một từ khóa không tồn tại trong cơ sở dữ liệu (ví dụ: "xyz123").
2. Nhấn nút "Tìm kiếm".
3. Đo thời gian server trả về kết quả.</t>
  </si>
  <si>
    <t>ết quả trả về nhanh chóng (dưới 500ms) với thông báo "Không tìm thấy bất kỳ kết quả nào với từ khóa trên"</t>
  </si>
  <si>
    <t>Kiểm tra tốc độ tìm kiếm khi kết quả trả về nhiều dữ liệu</t>
  </si>
  <si>
    <t>Cơ sở dữ liệu chứa nhiều sản phẩm</t>
  </si>
  <si>
    <t>1. Nhập một từ khóa phổ biến với số lượng kết quả lớn (ví dụ: "vòng").
2. Nhấn nút "Tìm kiếm".
3. Đo thời gian trả về kết quả đầy đủ.</t>
  </si>
  <si>
    <t>Kết quả trả về trong vòng 1 giây, không có lỗi khi hiển thị nhiều kết quả.</t>
  </si>
  <si>
    <t>Kiểm tra hiệu năng tìm kiếm trên mạng 4G</t>
  </si>
  <si>
    <t>1. Kết nối thiết bị với mạng 4G.
2. Nhập từ khóa tìm kiếm (ví dụ: "đồng hồ").
3. Nhấn nút "Tìm kiếm" và đo thời gian phản hồi.</t>
  </si>
  <si>
    <t>Kết quả tìm kiếm trả về trong vòng 2 giây.</t>
  </si>
  <si>
    <t>Kiểm tra tìm kiếm không phân biệt chữ hoa/chữ thường</t>
  </si>
  <si>
    <t>1. Nhập từ khóa với chữ thường (ví dụ: "nhẫn").
2. Nhập lại từ khóa với chữ hoa (ví dụ: "NHẪN").
3. So sánh kết quả trả về.</t>
  </si>
  <si>
    <t>Kết quả trả về giống nhau, không phân biệt chữ hoa/chữ thường.</t>
  </si>
  <si>
    <t>Kiểm tra tìm kiếm với từ khóa có dấu và không dấu</t>
  </si>
  <si>
    <t>Hệ thống tìm kiếm hỗ trợ Unicode</t>
  </si>
  <si>
    <t>1. Nhập từ khóa có dấu (ví dụ: "nhẫn").
2. Nhập từ khóa không dấu (ví dụ: "nhan").
3. So sánh kết quả trả về.</t>
  </si>
  <si>
    <t>Kết quả trả về giống nhau cho từ khóa có dấu và không dấu.</t>
  </si>
  <si>
    <t>TCHN_giohang_01</t>
  </si>
  <si>
    <t>TCHN_giohang_02</t>
  </si>
  <si>
    <t>TCHN_giohang_03</t>
  </si>
  <si>
    <t>TCHN_giohang_04</t>
  </si>
  <si>
    <t>TCHN_giohang_05</t>
  </si>
  <si>
    <t>TCHN_giohang_06</t>
  </si>
  <si>
    <t>Kiểm tra thời gian tải giỏ hàng</t>
  </si>
  <si>
    <t>Giỏ hàng có sẵn trên hệ thống</t>
  </si>
  <si>
    <t>1. Thêm ít nhất 1 sản phẩm vào giỏ hàng.
2. Truy cập vào trang giỏ hàng.
3. Đo thời gian tải toàn bộ nội dung trang giỏ hàng.</t>
  </si>
  <si>
    <t>Trang giỏ hàng tải trong vòng 2 giây trên mạng ổn định.</t>
  </si>
  <si>
    <t>Kiểm tra thời gian phản hồi khi thêm sản phẩm vào giỏ</t>
  </si>
  <si>
    <t>Hệ thống giỏ hàng đã hoạt động bình thường</t>
  </si>
  <si>
    <t>1. Chọn một sản phẩm và nhấn nút "Thêm vào giỏ hàng".
2. Đo thời gian phản hồi từ server sau khi thêm sản phẩm</t>
  </si>
  <si>
    <t>Kiểm tra thời gian phản hồi khi xóa sản phẩm khỏi giỏ</t>
  </si>
  <si>
    <t>Giỏ hàng đã có ít nhất 1 sản phẩm</t>
  </si>
  <si>
    <t>1. Nhấn nút "Xóa" trên sản phẩm trong giỏ hàng.
2. Đo thời gian phản hồi từ server sau khi xóa sản phẩm.</t>
  </si>
  <si>
    <t>Kiểm tra tốc độ xử lý khi giỏ hàng có nhiều sản phẩm</t>
  </si>
  <si>
    <t>Trang giỏ hàng tải trong vòng 2 giây, không có lỗi hiển thị.</t>
  </si>
  <si>
    <t>1. Thêm 50 sản phẩm khác nhau vào giỏ hàng.
2. Truy cập vào trang giỏ hàng và đo thời gian tải nội dung.</t>
  </si>
  <si>
    <t>Kiểm tra khả năng cập nhật số lượng sản phẩm trong giỏ</t>
  </si>
  <si>
    <t>1. Thay đổi số lượng sản phẩm (tăng/giảm).
2. Nhấn "Cập nhật" và đo thời gian server phản hồi.</t>
  </si>
  <si>
    <t>Số lượng cập nhật thành công và thời gian phản hồi không vượt quá 500ms.</t>
  </si>
  <si>
    <t>Kiểm tra giỏ hàng trên mạng 4G</t>
  </si>
  <si>
    <t>1. Kết nối thiết bị với mạng 4G.
2. Thêm sản phẩm vào giỏ hàng.
3. Truy cập giỏ hàng và đo thời gian tải nội dung.</t>
  </si>
  <si>
    <t>Tốc độ xử lý và tải trang giỏ hàng trong vòng 3 giây.</t>
  </si>
  <si>
    <t>Kiểm tra thời gian tải trang quản lý tài khoản</t>
  </si>
  <si>
    <t>Người dùng đã đăng nhập</t>
  </si>
  <si>
    <t>1. Truy cập vào trang "Quản lý tài khoản".
2. Đo thời gian tải toàn bộ nội dung trang.</t>
  </si>
  <si>
    <t>Trang tải trong vòng 2 giây.</t>
  </si>
  <si>
    <t>Kiểm tra thời gian cập nhật thông tin tài khoản</t>
  </si>
  <si>
    <t>Người dùng có quyền cập nhật thông tin</t>
  </si>
  <si>
    <t>1. Chỉnh sửa thông tin cá nhân (ví dụ: tên, số điện thoại).
2. Nhấn nút "Lưu".
3. Đo thời gian server xử lý và phản hồi.</t>
  </si>
  <si>
    <t>Thông tin được cập nhật thành công trong vòng 500ms.</t>
  </si>
  <si>
    <t>Kiểm tra tốc độ xử lý khi thay đổi mật khẩu</t>
  </si>
  <si>
    <t>1. Truy cập vào tính năng "Chỉnh sửa địa chỉ".
2. Nhập mật khẩu hiện tại và mật khẩu mới.
3. Nhấn nút "Cập nhật địa chỉ".
4. Đo thời gian phản hồi.</t>
  </si>
  <si>
    <t>Mật khẩu được thay đổi thành công trong vòng 500ms.</t>
  </si>
  <si>
    <t>Kiểm tra tốc độ hiển thị thông tin tài khoản</t>
  </si>
  <si>
    <t>1. Truy cập vào trang "Thông tin tài khoản".
2. Đo thời gian hiển thị đầy đủ thông tin người dùng.</t>
  </si>
  <si>
    <t>Thông tin hiển thị trong vòng 1 giây</t>
  </si>
  <si>
    <t>Thêm 20 chiếc của 1 sản phẩm vào giỏ hàng</t>
  </si>
  <si>
    <t xml:space="preserve">1.Truy cập từng trang sản phẩm
2. Chọn sản phẩm muốn thêm
3. Điều chỉnh số lượng sản phẩm muốn thêm lên 20
4. Nhấn " Thêm giỏ hàng"
</t>
  </si>
  <si>
    <t>Hiển thị thông báo "Chỉ được mua tối đa 10 sản phẩm." &lt;10 cái của cùng 1 sản phẩm sẽ không thêm được giỏ hàng.</t>
  </si>
  <si>
    <t>Kiểm tra đặt hàng khi không nhập số điện thoại nhận hàng</t>
  </si>
  <si>
    <t>Layout_dangky</t>
  </si>
  <si>
    <t>Kiểm tra hiển thị đầy đủ các trường nhập trên form</t>
  </si>
  <si>
    <t>1. Truy cập URL: caobac.com/account/login
2. Quan sát các trường nhập: Họ tên, Email, Mật khẩu, Xác nhận mật khẩu, nút "Đăng ký", "Quay lại".</t>
  </si>
  <si>
    <t>Tất cả các trường và nút hiển thị đúng theo thiết kế.</t>
  </si>
  <si>
    <t>Kiểm tra vị trí và căn chỉnh giao diện</t>
  </si>
  <si>
    <t>1. Mở trang form đăng ký.
2. Kiểm tra vị trí các trường nhập liệu và nút trên giao diện.</t>
  </si>
  <si>
    <t>Các thành phần được căn chỉnh đúng vị trí, không bị lệch hoặc đè chồng.</t>
  </si>
  <si>
    <t>Kiểm tra giao diện trên thiết bị di động</t>
  </si>
  <si>
    <t>Mở trang trên thiết bị di động</t>
  </si>
  <si>
    <t>1. Truy cập vào trang bằng trình duyệt trên điện thoại.
2. Kiểm tra giao diện trên màn hình nhỏ (responsive).</t>
  </si>
  <si>
    <t>Giao diện hiển thị đúng, các nút và trường không bị tràn hoặc biến dạng.</t>
  </si>
  <si>
    <t>Kiểm tra nút "Đăng ký" có hoạt động</t>
  </si>
  <si>
    <t>1. Điền đầy đủ thông tin hợp lệ vào form.
2. Nhấn nút "Đăng ký".</t>
  </si>
  <si>
    <t>Nút "Đăng ký" hoạt động, gửi thông tin đến hệ thống và hiển thị kết quả (thành công hoặc lỗi).</t>
  </si>
  <si>
    <t>Kiểm tra màu sắc và trạng thái nút "Đăng ký"</t>
  </si>
  <si>
    <t>1. Mở form đăng ký.
2. Không điền thông tin, quan sát màu nút "Đăng ký".
3. Điền thông tin đầy đủ và hợp lệ, quan sát lại nút "Đăng ký".</t>
  </si>
  <si>
    <t>Nút "Đăng ký" bị vô hiệu hóa (xám) khi chưa điền đủ thông tin và kích hoạt (màu chính của giao diện) khi hợp lệ.</t>
  </si>
  <si>
    <t>Kiểm tra lỗi khi trường bị bỏ trống</t>
  </si>
  <si>
    <t>1. Để trống 1 hoặc nhiều trường bắt buộc.
2. Nhấn "Đăng ký".
3. Nhấn "Đăng nhập".</t>
  </si>
  <si>
    <t>Hiển thị thông báo lỗi dưới trường bị bỏ trống: "Trường này là bắt buộc".</t>
  </si>
  <si>
    <t>Kiểm tra thông tin footer dưới cùng của form đăng ký</t>
  </si>
  <si>
    <t>Footer hiển thị dưới giao diện</t>
  </si>
  <si>
    <t>1. Cuộn xuống cuối giao diện.
2. Quan sát các thông tin: Bản quyền, Chính sách, Liên hệ.</t>
  </si>
  <si>
    <t>Footer hiển thị đúng nội dung và căn chỉnh đẹp trên mọi màn hình.</t>
  </si>
  <si>
    <t>Layout_Search</t>
  </si>
  <si>
    <t>Kiểm tra hiển thị đầy đủ thanh tìm kiếm và nút tìm kiếm</t>
  </si>
  <si>
    <t>1. Truy cập vào trang chủ hoặc bất kỳ trang nào có thanh tìm kiếm.
2. Quan sát thanh tìm kiếm và nút tìm kiếm.</t>
  </si>
  <si>
    <t>Thanh tìm kiếm và nút tìm kiếm hiển thị đầy đủ, đúng vị trí.</t>
  </si>
  <si>
    <t>Kiểm tra vị trí và căn chỉnh giao diện của thanh tìm kiếm</t>
  </si>
  <si>
    <t>1. Nhấn icon biểu tượng kính núp tìm kiếm
2. Quan sát vị trí và căn chỉnh của thanh tìm kiếm trên giao diện.</t>
  </si>
  <si>
    <t>Thanh tìm kiếm được căn chỉnh chính xác, không bị lệch hoặc chồng đè.</t>
  </si>
  <si>
    <t>Kiểm tra biểu tượng kính lúp</t>
  </si>
  <si>
    <t>1. Mở giao diện trang chủ
2. Quan sát biểu tượng kính lúp trong thanh tìm kiếm hoặc nút tìm kiếm.</t>
  </si>
  <si>
    <t>Biểu tượng kính lúp hiển thị đúng vị trí và kích thước phù hợp.</t>
  </si>
  <si>
    <t>Kiểm tra chức năng nút tìm kiếm</t>
  </si>
  <si>
    <t>1. Nhập nội dung tìm kiếm hợp lệ (vd: "Nhẫn").
2. Nhấn nút icon kính núp bên cạnh từ nhẫn.</t>
  </si>
  <si>
    <t>Kết quả tìm kiếm hiển thị đúng, không xảy ra lỗi giao diện hoặc chức năng.</t>
  </si>
  <si>
    <t>Kiểm tra footer hiển thị đúng khi tìm kiếm</t>
  </si>
  <si>
    <t>1. Thực hiện tìm kiếm và cuộn xuống cuối trang.</t>
  </si>
  <si>
    <t xml:space="preserve">Footer hiển thị đúng nội dung và không bị lỗi căn chỉnh hoặc mất nội dung..	</t>
  </si>
  <si>
    <t>Layout_giohang</t>
  </si>
  <si>
    <t>Kiểm tra hiển thị đầy đủ các sản phẩm trong giỏ hàng</t>
  </si>
  <si>
    <t>Có sản phẩm trong giỏ hàng</t>
  </si>
  <si>
    <t>1. Truy cập vào trang giỏ hàng.
2. Quan sát danh sách sản phẩm</t>
  </si>
  <si>
    <t>Hiển thị đầy đủ thông tin sản phẩm (tên, hình ảnh, giá, số lượng).</t>
  </si>
  <si>
    <t>Kiểm tra thông tin sản phẩm trong giỏ hàng</t>
  </si>
  <si>
    <t>1. Quan sát thông tin sản phẩm trong giỏ hàng (tên, số lượng, giá).</t>
  </si>
  <si>
    <t>Thông tin sản phẩm hiển thị chính xác, đồng nhất với trang chi tiết sản phẩm.</t>
  </si>
  <si>
    <t>Kiểm tra nút "Tiếp tục mua hàng"</t>
  </si>
  <si>
    <t>Hệ thống điều hướng về trang danh mục hoặc trang chủ để tiếp tục mua sắm.</t>
  </si>
  <si>
    <t>1. Truy cập vào giỏ hàng.
2. Nhấn nút "Tiếp tục mua hàng".</t>
  </si>
  <si>
    <t>Kiểm tra nút "Tiến hành thanh toán"</t>
  </si>
  <si>
    <t>1. Nhấn nút "Tiến hành thanh toán"</t>
  </si>
  <si>
    <t>Hệ thống điều hướng đến trang thanh toán với đầy đủ thông tin sản phẩm và tổng giá trị.</t>
  </si>
  <si>
    <t>Layout_CTSP</t>
  </si>
  <si>
    <t>Kiểm tra hiển thị đầy đủ thông tin sản phẩm</t>
  </si>
  <si>
    <t>Truy cập trang chi tiết sản phẩm</t>
  </si>
  <si>
    <t>1. Truy cập vào trang chi tiết sản phẩm.
2. Quan sát các thông tin sản phẩm (tên, giá, mô tả, hình ảnh).</t>
  </si>
  <si>
    <t>Hiển thị đầy đủ thông tin sản phẩm với bố cục gọn gàng, rõ ràng.</t>
  </si>
  <si>
    <t>Kiểm tra hiển thị hình ảnh sản phẩm</t>
  </si>
  <si>
    <t>Sản phẩm có hình ảnh</t>
  </si>
  <si>
    <t>1. Quan sát khu vực hình ảnh sản phẩm.</t>
  </si>
  <si>
    <t>Hình ảnh sản phẩm hiển thị rõ nét, đúng kích thước, không bị lỗi.</t>
  </si>
  <si>
    <t>Kiểm tra chức năng phóng to hình ảnh sản phẩm</t>
  </si>
  <si>
    <t>Hình ảnh có chức năng phóng to</t>
  </si>
  <si>
    <t>1. Di chuột trỏ vào hình ảnh di đến đâu sẽ phóng to phần đó.</t>
  </si>
  <si>
    <t>Hình ảnh sản phẩm được phóng to đúng chức năng và không bị vỡ giao diện.</t>
  </si>
  <si>
    <t>Kiểm tra thông tin mô tả sản phẩm</t>
  </si>
  <si>
    <t>Sản phẩm có mô tả</t>
  </si>
  <si>
    <t>1. Quan sát khu vực mô tả sản phẩm.</t>
  </si>
  <si>
    <t>Mô tả sản phẩm hiển thị đầy đủ, không bị lỗi định dạng hoặc mất chữ.</t>
  </si>
  <si>
    <t>Kiểm tra khu vực sản phẩm liên quan</t>
  </si>
  <si>
    <t>Sản phẩm có gợi ý sản phẩm liên quan</t>
  </si>
  <si>
    <t>1. Quan sát khu vực sản phẩm liên quan ở trang chi tiết sản phẩm.</t>
  </si>
  <si>
    <t>Sản phẩm liên quan hiển thị đúng, không bị lỗi hình ảnh hoặc thông tin</t>
  </si>
  <si>
    <t>Kiểm tra nút "+" để tăng số lượng sản phẩm</t>
  </si>
  <si>
    <t>1. Truy cập trang chi tiết sản phẩm.
2. Nhấp vào nút "+" để tăng số lượng sản phẩm</t>
  </si>
  <si>
    <t>Số lượng sản phẩm tăng thêm 1 và hiển thị đúng trong ô số lượng.</t>
  </si>
  <si>
    <t>Kiểm tra nút "-" để giảm số lượng sản phẩm</t>
  </si>
  <si>
    <t>Số lượng sản phẩm &gt; 1</t>
  </si>
  <si>
    <t>1. Truy cập trang chi tiết sản phẩm.
2. Nhấp vào nút "-" để giảm số lượng sản phẩm.</t>
  </si>
  <si>
    <t>Số lượng sản phẩm giảm đi 1 và hiển thị đúng trong ô số lượng.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</si>
</sst>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name val="ＭＳ Ｐゴシック"/>
      <family val="2"/>
      <charset val="128"/>
    </font>
    <font>
      <sz val="11"/>
      <color theme="1"/>
      <name val="Calibri"/>
      <family val="2"/>
      <scheme val="minor"/>
    </font>
    <font>
      <sz val="11"/>
      <color theme="1"/>
      <name val="Calibri"/>
      <family val="2"/>
      <scheme val="minor"/>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2"/>
      <color theme="1"/>
      <name val="Times New Roman"/>
      <family val="1"/>
    </font>
    <font>
      <sz val="12"/>
      <color rgb="FF000000"/>
      <name val="Times New Roman"/>
      <family val="1"/>
    </font>
    <font>
      <sz val="12"/>
      <name val="Times New Roman"/>
      <family val="1"/>
    </font>
    <font>
      <sz val="8"/>
      <name val="ＭＳ Ｐゴシック"/>
      <family val="2"/>
      <charset val="128"/>
    </font>
    <font>
      <sz val="10"/>
      <name val="Tahoma"/>
      <family val="2"/>
    </font>
    <font>
      <sz val="10"/>
      <color rgb="FF000000"/>
      <name val="Arial"/>
      <family val="2"/>
    </font>
    <font>
      <sz val="10"/>
      <name val="Arial"/>
      <family val="2"/>
    </font>
    <font>
      <sz val="11"/>
      <name val="Times New Roman"/>
      <family val="1"/>
    </font>
    <font>
      <sz val="13"/>
      <name val="Times New Roman"/>
      <family val="1"/>
    </font>
    <font>
      <sz val="10"/>
      <color theme="1"/>
      <name val="Times New Roman"/>
      <family val="1"/>
    </font>
    <font>
      <sz val="10"/>
      <color rgb="FF000000"/>
      <name val="Times New Roman"/>
      <family val="1"/>
    </font>
    <font>
      <sz val="11"/>
      <color rgb="FF000000"/>
      <name val="Times New Roman"/>
      <family val="1"/>
    </font>
    <font>
      <sz val="11"/>
      <color theme="1"/>
      <name val="Times New Roman"/>
      <family val="1"/>
    </font>
    <font>
      <sz val="8"/>
      <name val="Times New Roman"/>
      <family val="1"/>
    </font>
    <font>
      <sz val="10"/>
      <name val="Times New Roman"/>
      <family val="1"/>
    </font>
  </fonts>
  <fills count="8">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
      <patternFill patternType="solid">
        <fgColor rgb="FFF2F2F2"/>
        <bgColor rgb="FFF2F2F2"/>
      </patternFill>
    </fill>
    <fill>
      <patternFill patternType="solid">
        <fgColor theme="6" tint="0.79998168889431442"/>
        <bgColor indexed="64"/>
      </patternFill>
    </fill>
    <fill>
      <patternFill patternType="solid">
        <fgColor theme="7" tint="0.79998168889431442"/>
        <bgColor indexed="64"/>
      </patternFill>
    </fill>
  </fills>
  <borders count="31">
    <border>
      <left/>
      <right/>
      <top/>
      <bottom/>
      <diagonal/>
    </border>
    <border>
      <left style="hair">
        <color indexed="8"/>
      </left>
      <right style="hair">
        <color indexed="8"/>
      </right>
      <top style="hair">
        <color indexed="8"/>
      </top>
      <bottom style="hair">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hair">
        <color indexed="8"/>
      </left>
      <right style="hair">
        <color indexed="8"/>
      </right>
      <top style="hair">
        <color indexed="8"/>
      </top>
      <bottom/>
      <diagonal/>
    </border>
    <border>
      <left style="thin">
        <color rgb="FF000000"/>
      </left>
      <right/>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hair">
        <color indexed="8"/>
      </left>
      <right style="hair">
        <color indexed="8"/>
      </right>
      <top/>
      <bottom style="hair">
        <color indexed="8"/>
      </bottom>
      <diagonal/>
    </border>
    <border>
      <left style="thin">
        <color indexed="64"/>
      </left>
      <right/>
      <top/>
      <bottom style="thin">
        <color indexed="64"/>
      </bottom>
      <diagonal/>
    </border>
    <border>
      <left style="hair">
        <color indexed="8"/>
      </left>
      <right/>
      <top style="hair">
        <color indexed="8"/>
      </top>
      <bottom style="hair">
        <color indexed="8"/>
      </bottom>
      <diagonal/>
    </border>
    <border>
      <left style="hair">
        <color indexed="8"/>
      </left>
      <right/>
      <top/>
      <bottom style="hair">
        <color indexed="8"/>
      </bottom>
      <diagonal/>
    </border>
    <border>
      <left/>
      <right/>
      <top style="thin">
        <color indexed="64"/>
      </top>
      <bottom style="thin">
        <color indexed="64"/>
      </bottom>
      <diagonal/>
    </border>
    <border>
      <left style="hair">
        <color indexed="8"/>
      </left>
      <right/>
      <top/>
      <bottom/>
      <diagonal/>
    </border>
    <border>
      <left/>
      <right style="thin">
        <color indexed="64"/>
      </right>
      <top/>
      <bottom/>
      <diagonal/>
    </border>
    <border>
      <left/>
      <right/>
      <top style="thin">
        <color rgb="FF000000"/>
      </top>
      <bottom style="thin">
        <color rgb="FF000000"/>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right style="thin">
        <color rgb="FF000000"/>
      </right>
      <top style="thin">
        <color rgb="FF000000"/>
      </top>
      <bottom/>
      <diagonal/>
    </border>
    <border>
      <left/>
      <right style="thin">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5" fillId="0" borderId="0"/>
  </cellStyleXfs>
  <cellXfs count="145">
    <xf numFmtId="0" fontId="0" fillId="0" borderId="0" xfId="0"/>
    <xf numFmtId="0" fontId="4" fillId="2" borderId="1" xfId="1"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0" xfId="0" applyFont="1"/>
    <xf numFmtId="0" fontId="7" fillId="2" borderId="1" xfId="2" applyFont="1" applyFill="1" applyBorder="1" applyAlignment="1">
      <alignment horizontal="left" vertical="top" wrapText="1"/>
    </xf>
    <xf numFmtId="0" fontId="6" fillId="2" borderId="1" xfId="2" applyFont="1" applyFill="1" applyBorder="1" applyAlignment="1">
      <alignment horizontal="left" vertical="top" wrapText="1"/>
    </xf>
    <xf numFmtId="2" fontId="6" fillId="2" borderId="1" xfId="0" applyNumberFormat="1" applyFont="1" applyFill="1" applyBorder="1" applyAlignment="1">
      <alignment vertical="top" wrapText="1"/>
    </xf>
    <xf numFmtId="2" fontId="6" fillId="2" borderId="0" xfId="0" applyNumberFormat="1" applyFont="1" applyFill="1" applyAlignment="1">
      <alignment vertical="top" wrapText="1"/>
    </xf>
    <xf numFmtId="0" fontId="8" fillId="3" borderId="1" xfId="2" applyFont="1" applyFill="1" applyBorder="1" applyAlignment="1">
      <alignment horizontal="center" vertical="center" wrapText="1"/>
    </xf>
    <xf numFmtId="0" fontId="6" fillId="4" borderId="1" xfId="0" applyFont="1" applyFill="1" applyBorder="1" applyAlignment="1">
      <alignment vertical="top" wrapText="1"/>
    </xf>
    <xf numFmtId="0" fontId="9" fillId="5" borderId="2"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10" fillId="5" borderId="5"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5" borderId="2" xfId="0" applyFont="1" applyFill="1" applyBorder="1" applyAlignment="1">
      <alignment horizontal="left" vertical="top" wrapText="1"/>
    </xf>
    <xf numFmtId="0" fontId="9" fillId="5" borderId="3"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6" borderId="4" xfId="0" applyFont="1" applyFill="1" applyBorder="1" applyAlignment="1">
      <alignment vertical="center" wrapText="1"/>
    </xf>
    <xf numFmtId="0" fontId="11" fillId="6" borderId="1" xfId="0" applyFont="1" applyFill="1" applyBorder="1" applyAlignment="1">
      <alignment horizontal="center" vertical="center"/>
    </xf>
    <xf numFmtId="0" fontId="13" fillId="4" borderId="1" xfId="0" applyFont="1" applyFill="1" applyBorder="1" applyAlignment="1">
      <alignment horizontal="center" vertical="center"/>
    </xf>
    <xf numFmtId="0" fontId="9" fillId="5" borderId="8"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9" xfId="0" applyFont="1" applyFill="1" applyBorder="1" applyAlignment="1">
      <alignment horizontal="center" vertical="center" wrapText="1"/>
    </xf>
    <xf numFmtId="16" fontId="6" fillId="6" borderId="4" xfId="0" applyNumberFormat="1" applyFont="1" applyFill="1" applyBorder="1" applyAlignment="1">
      <alignment horizontal="center" vertical="center"/>
    </xf>
    <xf numFmtId="0" fontId="6" fillId="0" borderId="4" xfId="0" applyFont="1" applyBorder="1"/>
    <xf numFmtId="0" fontId="6" fillId="4" borderId="4" xfId="0" applyFont="1" applyFill="1" applyBorder="1" applyAlignment="1">
      <alignment vertical="top"/>
    </xf>
    <xf numFmtId="0" fontId="8" fillId="3" borderId="10" xfId="2" applyFont="1" applyFill="1" applyBorder="1" applyAlignment="1">
      <alignment horizontal="center" vertical="center" wrapText="1"/>
    </xf>
    <xf numFmtId="0" fontId="14" fillId="5" borderId="12" xfId="0" applyFont="1" applyFill="1" applyBorder="1" applyAlignment="1">
      <alignment horizontal="left" vertical="center" wrapText="1"/>
    </xf>
    <xf numFmtId="0" fontId="15" fillId="6" borderId="4" xfId="0" applyFont="1" applyFill="1" applyBorder="1" applyAlignment="1">
      <alignment vertical="center" wrapText="1"/>
    </xf>
    <xf numFmtId="0" fontId="11" fillId="6" borderId="4" xfId="0" applyFont="1" applyFill="1" applyBorder="1" applyAlignment="1">
      <alignment horizontal="center" vertical="center"/>
    </xf>
    <xf numFmtId="0" fontId="6" fillId="4" borderId="4" xfId="0" applyFont="1" applyFill="1" applyBorder="1" applyAlignment="1">
      <alignment vertical="top" wrapText="1"/>
    </xf>
    <xf numFmtId="0" fontId="9" fillId="6" borderId="4" xfId="0" applyFont="1" applyFill="1" applyBorder="1" applyAlignment="1">
      <alignment horizontal="left" vertical="center" wrapText="1"/>
    </xf>
    <xf numFmtId="0" fontId="6" fillId="6" borderId="4" xfId="0" applyFont="1" applyFill="1" applyBorder="1"/>
    <xf numFmtId="0" fontId="11" fillId="6" borderId="4" xfId="0" applyFont="1" applyFill="1" applyBorder="1" applyAlignment="1">
      <alignment vertical="center" wrapText="1"/>
    </xf>
    <xf numFmtId="0" fontId="10" fillId="5" borderId="6"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14" xfId="0" applyFont="1" applyFill="1" applyBorder="1" applyAlignment="1">
      <alignment horizontal="left" vertical="center" wrapText="1"/>
    </xf>
    <xf numFmtId="0" fontId="11" fillId="6" borderId="10" xfId="0" applyFont="1" applyFill="1" applyBorder="1" applyAlignment="1">
      <alignment horizontal="left" vertical="center" wrapText="1"/>
    </xf>
    <xf numFmtId="0" fontId="10" fillId="5" borderId="8" xfId="0" applyFont="1" applyFill="1" applyBorder="1" applyAlignment="1">
      <alignment horizontal="left" vertical="center" wrapText="1"/>
    </xf>
    <xf numFmtId="0" fontId="9" fillId="5" borderId="7"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0" borderId="4" xfId="0" applyFont="1" applyBorder="1" applyAlignment="1">
      <alignment vertical="center" wrapText="1"/>
    </xf>
    <xf numFmtId="0" fontId="11" fillId="6" borderId="4" xfId="0" applyFont="1" applyFill="1" applyBorder="1" applyAlignment="1">
      <alignment horizontal="center" vertical="center" wrapText="1"/>
    </xf>
    <xf numFmtId="0" fontId="9" fillId="6" borderId="15" xfId="0" applyFont="1" applyFill="1" applyBorder="1" applyAlignment="1">
      <alignment vertical="center" wrapText="1"/>
    </xf>
    <xf numFmtId="0" fontId="9" fillId="6" borderId="17" xfId="0" applyFont="1" applyFill="1" applyBorder="1" applyAlignment="1">
      <alignment vertical="center" wrapText="1"/>
    </xf>
    <xf numFmtId="0" fontId="11" fillId="6" borderId="15" xfId="0" applyFont="1" applyFill="1" applyBorder="1" applyAlignment="1">
      <alignment vertical="center" wrapText="1"/>
    </xf>
    <xf numFmtId="0" fontId="9" fillId="0" borderId="4" xfId="0" applyFont="1" applyBorder="1" applyAlignment="1">
      <alignment horizontal="left" vertical="center" wrapText="1"/>
    </xf>
    <xf numFmtId="0" fontId="11" fillId="6" borderId="10" xfId="0" applyFont="1" applyFill="1" applyBorder="1" applyAlignment="1">
      <alignment horizontal="center" vertical="center"/>
    </xf>
    <xf numFmtId="0" fontId="9" fillId="0" borderId="4" xfId="0" applyFont="1" applyBorder="1" applyAlignment="1">
      <alignment horizontal="center" vertical="center" wrapText="1"/>
    </xf>
    <xf numFmtId="0" fontId="13" fillId="4" borderId="10" xfId="0" applyFont="1" applyFill="1" applyBorder="1" applyAlignment="1">
      <alignment horizontal="center" vertical="center"/>
    </xf>
    <xf numFmtId="0" fontId="9" fillId="0" borderId="15" xfId="0" applyFont="1" applyBorder="1" applyAlignment="1">
      <alignment horizontal="center" vertical="center" wrapText="1"/>
    </xf>
    <xf numFmtId="0" fontId="9" fillId="0" borderId="15" xfId="0" applyFont="1" applyBorder="1" applyAlignment="1">
      <alignment horizontal="left" vertical="center" wrapText="1"/>
    </xf>
    <xf numFmtId="0" fontId="9" fillId="5" borderId="16" xfId="0" applyFont="1" applyFill="1" applyBorder="1" applyAlignment="1">
      <alignment horizontal="center" vertical="center" wrapText="1"/>
    </xf>
    <xf numFmtId="16" fontId="6" fillId="6" borderId="15" xfId="0" applyNumberFormat="1" applyFont="1" applyFill="1" applyBorder="1" applyAlignment="1">
      <alignment horizontal="center" vertical="center"/>
    </xf>
    <xf numFmtId="0" fontId="6" fillId="0" borderId="15" xfId="0" applyFont="1" applyBorder="1"/>
    <xf numFmtId="0" fontId="13" fillId="4" borderId="4" xfId="0" applyFont="1" applyFill="1" applyBorder="1" applyAlignment="1">
      <alignment horizontal="center" vertical="center"/>
    </xf>
    <xf numFmtId="0" fontId="18" fillId="5" borderId="11" xfId="0" applyFont="1" applyFill="1" applyBorder="1" applyAlignment="1">
      <alignment horizontal="left" vertical="center" wrapText="1"/>
    </xf>
    <xf numFmtId="0" fontId="16" fillId="6" borderId="9" xfId="0" applyFont="1" applyFill="1" applyBorder="1" applyAlignment="1">
      <alignment vertical="center" wrapText="1"/>
    </xf>
    <xf numFmtId="0" fontId="19" fillId="5" borderId="0" xfId="0" applyFont="1" applyFill="1" applyAlignment="1">
      <alignment horizontal="left" vertical="center" wrapText="1"/>
    </xf>
    <xf numFmtId="0" fontId="9" fillId="0" borderId="4" xfId="0" applyFont="1" applyBorder="1" applyAlignment="1">
      <alignment horizontal="left" wrapText="1"/>
    </xf>
    <xf numFmtId="0" fontId="11" fillId="6" borderId="4"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6" fillId="7" borderId="0" xfId="0" applyFont="1" applyFill="1" applyAlignment="1">
      <alignment horizontal="left"/>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6" fillId="4" borderId="15" xfId="0" applyFont="1" applyFill="1" applyBorder="1" applyAlignment="1">
      <alignment vertical="top"/>
    </xf>
    <xf numFmtId="0" fontId="13" fillId="4" borderId="19" xfId="0" applyFont="1" applyFill="1" applyBorder="1" applyAlignment="1">
      <alignment horizontal="center" vertical="center"/>
    </xf>
    <xf numFmtId="0" fontId="9" fillId="5" borderId="6" xfId="0" applyFont="1" applyFill="1" applyBorder="1" applyAlignment="1">
      <alignment horizontal="center" vertical="center" wrapText="1"/>
    </xf>
    <xf numFmtId="16" fontId="6" fillId="6" borderId="17" xfId="0" applyNumberFormat="1" applyFont="1" applyFill="1" applyBorder="1" applyAlignment="1">
      <alignment horizontal="center" vertical="center"/>
    </xf>
    <xf numFmtId="0" fontId="6" fillId="4" borderId="17" xfId="0" applyFont="1" applyFill="1" applyBorder="1" applyAlignment="1">
      <alignment vertical="top"/>
    </xf>
    <xf numFmtId="0" fontId="6" fillId="4" borderId="0" xfId="0" applyFont="1" applyFill="1" applyAlignment="1">
      <alignment horizontal="left"/>
    </xf>
    <xf numFmtId="0" fontId="9" fillId="5" borderId="15" xfId="0" applyFont="1" applyFill="1" applyBorder="1" applyAlignment="1">
      <alignment horizontal="left" vertical="center" wrapText="1"/>
    </xf>
    <xf numFmtId="0" fontId="10" fillId="5" borderId="15"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9" fillId="5" borderId="20" xfId="0" applyFont="1" applyFill="1" applyBorder="1" applyAlignment="1">
      <alignment horizontal="center" vertical="center" wrapText="1"/>
    </xf>
    <xf numFmtId="0" fontId="6" fillId="0" borderId="17" xfId="0" applyFont="1" applyBorder="1"/>
    <xf numFmtId="0" fontId="2" fillId="6" borderId="9" xfId="0" applyFont="1" applyFill="1" applyBorder="1" applyAlignment="1">
      <alignment vertical="center" wrapText="1"/>
    </xf>
    <xf numFmtId="0" fontId="19" fillId="5" borderId="4" xfId="0" applyFont="1" applyFill="1" applyBorder="1" applyAlignment="1">
      <alignment horizontal="left" vertical="center" wrapText="1"/>
    </xf>
    <xf numFmtId="0" fontId="14" fillId="5" borderId="4" xfId="0" applyFont="1" applyFill="1" applyBorder="1" applyAlignment="1">
      <alignment horizontal="left" vertical="center" wrapText="1"/>
    </xf>
    <xf numFmtId="0" fontId="13" fillId="4" borderId="21" xfId="0" applyFont="1" applyFill="1" applyBorder="1" applyAlignment="1">
      <alignment horizontal="center" vertical="center"/>
    </xf>
    <xf numFmtId="0" fontId="18" fillId="5" borderId="4" xfId="0" applyFont="1" applyFill="1" applyBorder="1" applyAlignment="1">
      <alignment horizontal="left" vertical="center" wrapText="1"/>
    </xf>
    <xf numFmtId="0" fontId="16" fillId="6" borderId="13" xfId="0" applyFont="1" applyFill="1" applyBorder="1" applyAlignment="1">
      <alignment horizontal="left" vertical="center" wrapText="1"/>
    </xf>
    <xf numFmtId="0" fontId="19" fillId="5" borderId="11" xfId="0" applyFont="1" applyFill="1" applyBorder="1" applyAlignment="1">
      <alignment horizontal="left" vertical="center" wrapText="1"/>
    </xf>
    <xf numFmtId="0" fontId="13" fillId="4" borderId="22" xfId="0" applyFont="1" applyFill="1" applyBorder="1" applyAlignment="1">
      <alignment horizontal="center" vertical="center"/>
    </xf>
    <xf numFmtId="0" fontId="18" fillId="5" borderId="17" xfId="0" applyFont="1" applyFill="1" applyBorder="1" applyAlignment="1">
      <alignment horizontal="left" vertical="center" wrapText="1"/>
    </xf>
    <xf numFmtId="0" fontId="11" fillId="6" borderId="17" xfId="0" applyFont="1" applyFill="1" applyBorder="1" applyAlignment="1">
      <alignment horizontal="center" vertical="center"/>
    </xf>
    <xf numFmtId="0" fontId="9" fillId="5" borderId="5" xfId="0" applyFont="1" applyFill="1" applyBorder="1" applyAlignment="1">
      <alignment horizontal="center" vertical="center" wrapText="1"/>
    </xf>
    <xf numFmtId="0" fontId="16" fillId="6" borderId="15" xfId="0" applyFont="1" applyFill="1" applyBorder="1" applyAlignment="1">
      <alignment vertical="center" wrapText="1"/>
    </xf>
    <xf numFmtId="0" fontId="16" fillId="6" borderId="15" xfId="0" applyFont="1" applyFill="1" applyBorder="1" applyAlignment="1">
      <alignment horizontal="left" vertical="top" wrapText="1"/>
    </xf>
    <xf numFmtId="0" fontId="15" fillId="6" borderId="15" xfId="0" applyFont="1" applyFill="1" applyBorder="1" applyAlignment="1">
      <alignment vertical="center" wrapText="1"/>
    </xf>
    <xf numFmtId="0" fontId="9" fillId="5" borderId="15" xfId="0" applyFont="1" applyFill="1" applyBorder="1" applyAlignment="1">
      <alignment horizontal="center" vertical="center" wrapText="1"/>
    </xf>
    <xf numFmtId="0" fontId="13" fillId="0" borderId="4" xfId="0" applyFont="1" applyBorder="1" applyAlignment="1">
      <alignment horizontal="center" vertical="center"/>
    </xf>
    <xf numFmtId="0" fontId="16" fillId="0" borderId="4" xfId="0" applyFont="1" applyBorder="1" applyAlignment="1">
      <alignment horizontal="left" vertical="center" wrapText="1"/>
    </xf>
    <xf numFmtId="0" fontId="1" fillId="6" borderId="16" xfId="0" applyFont="1" applyFill="1" applyBorder="1" applyAlignment="1">
      <alignment vertical="center" wrapText="1"/>
    </xf>
    <xf numFmtId="0" fontId="9" fillId="5" borderId="26"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4" xfId="0" applyFont="1" applyBorder="1" applyAlignment="1">
      <alignment horizontal="center" vertical="center" wrapText="1"/>
    </xf>
    <xf numFmtId="0" fontId="6" fillId="0" borderId="4" xfId="0" applyFont="1" applyBorder="1" applyAlignment="1">
      <alignment horizontal="left" wrapText="1"/>
    </xf>
    <xf numFmtId="0" fontId="9" fillId="0" borderId="15" xfId="0" applyFont="1" applyBorder="1" applyAlignment="1">
      <alignment vertical="center" wrapText="1"/>
    </xf>
    <xf numFmtId="0" fontId="11" fillId="0" borderId="4" xfId="0" applyFont="1" applyBorder="1"/>
    <xf numFmtId="0" fontId="11" fillId="0" borderId="4" xfId="0" applyFont="1" applyBorder="1" applyAlignment="1">
      <alignment wrapText="1"/>
    </xf>
    <xf numFmtId="0" fontId="11" fillId="0" borderId="4" xfId="0" applyFont="1" applyBorder="1" applyAlignment="1">
      <alignment vertical="center" wrapText="1"/>
    </xf>
    <xf numFmtId="0" fontId="13" fillId="0" borderId="15" xfId="0" applyFont="1" applyBorder="1" applyAlignment="1">
      <alignment horizontal="center" vertical="center"/>
    </xf>
    <xf numFmtId="0" fontId="16" fillId="0" borderId="15" xfId="0" applyFont="1" applyBorder="1" applyAlignment="1">
      <alignment horizontal="left" vertical="center" wrapText="1"/>
    </xf>
    <xf numFmtId="0" fontId="16" fillId="0" borderId="15" xfId="0" applyFont="1" applyBorder="1" applyAlignment="1">
      <alignment vertical="center" wrapText="1"/>
    </xf>
    <xf numFmtId="0" fontId="16" fillId="0" borderId="4" xfId="0" applyFont="1" applyBorder="1" applyAlignment="1">
      <alignment vertical="center" wrapText="1"/>
    </xf>
    <xf numFmtId="0" fontId="16" fillId="0" borderId="4" xfId="0" applyFont="1" applyBorder="1" applyAlignment="1">
      <alignment horizontal="center" vertical="center" wrapText="1"/>
    </xf>
    <xf numFmtId="0" fontId="10" fillId="5" borderId="28"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5" borderId="2" xfId="0" applyFont="1" applyFill="1" applyBorder="1" applyAlignment="1">
      <alignment horizontal="left" vertical="center" wrapText="1"/>
    </xf>
    <xf numFmtId="0" fontId="20" fillId="5" borderId="8" xfId="0" applyFont="1" applyFill="1" applyBorder="1" applyAlignment="1">
      <alignment horizontal="left" vertical="top" wrapText="1"/>
    </xf>
    <xf numFmtId="0" fontId="21" fillId="5" borderId="8" xfId="0" applyFont="1" applyFill="1" applyBorder="1" applyAlignment="1">
      <alignment horizontal="left" vertical="center" wrapText="1"/>
    </xf>
    <xf numFmtId="0" fontId="21" fillId="5" borderId="2" xfId="0" applyFont="1" applyFill="1" applyBorder="1" applyAlignment="1">
      <alignment horizontal="left" vertical="center" wrapText="1"/>
    </xf>
    <xf numFmtId="0" fontId="21" fillId="5" borderId="7" xfId="0" applyFont="1" applyFill="1" applyBorder="1" applyAlignment="1">
      <alignment horizontal="left" vertical="center" wrapText="1"/>
    </xf>
    <xf numFmtId="0" fontId="21" fillId="5" borderId="27"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13" fillId="0" borderId="4" xfId="0" applyFont="1" applyBorder="1" applyAlignment="1">
      <alignment horizontal="center" vertical="center" wrapText="1"/>
    </xf>
    <xf numFmtId="0" fontId="21" fillId="6" borderId="9" xfId="0" applyFont="1" applyFill="1" applyBorder="1" applyAlignment="1">
      <alignment vertical="center" wrapText="1"/>
    </xf>
    <xf numFmtId="0" fontId="21" fillId="6" borderId="16" xfId="0" applyFont="1" applyFill="1" applyBorder="1" applyAlignment="1">
      <alignment vertical="center" wrapText="1"/>
    </xf>
    <xf numFmtId="0" fontId="21" fillId="6" borderId="4" xfId="0" applyFont="1" applyFill="1" applyBorder="1" applyAlignment="1">
      <alignment vertical="center" wrapText="1"/>
    </xf>
    <xf numFmtId="0" fontId="9" fillId="5" borderId="29"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13" fillId="7" borderId="9" xfId="0" applyFont="1" applyFill="1" applyBorder="1" applyAlignment="1">
      <alignment horizontal="left" vertical="center"/>
    </xf>
    <xf numFmtId="0" fontId="13" fillId="7" borderId="23" xfId="0" applyFont="1" applyFill="1" applyBorder="1" applyAlignment="1">
      <alignment horizontal="left" vertical="center"/>
    </xf>
    <xf numFmtId="0" fontId="13" fillId="7" borderId="13" xfId="0" applyFont="1" applyFill="1" applyBorder="1" applyAlignment="1">
      <alignment horizontal="left" vertical="center"/>
    </xf>
    <xf numFmtId="0" fontId="13" fillId="7" borderId="24" xfId="0" applyFont="1" applyFill="1" applyBorder="1" applyAlignment="1">
      <alignment horizontal="left" vertical="center"/>
    </xf>
    <xf numFmtId="0" fontId="13" fillId="7" borderId="0" xfId="0" applyFont="1" applyFill="1" applyAlignment="1">
      <alignment horizontal="left" vertical="center"/>
    </xf>
    <xf numFmtId="0" fontId="13" fillId="7" borderId="25" xfId="0" applyFont="1" applyFill="1" applyBorder="1" applyAlignment="1">
      <alignment horizontal="left" vertical="center"/>
    </xf>
    <xf numFmtId="0" fontId="13" fillId="7" borderId="9" xfId="0" applyFont="1" applyFill="1" applyBorder="1" applyAlignment="1">
      <alignment horizontal="left" vertical="top"/>
    </xf>
    <xf numFmtId="0" fontId="13" fillId="7" borderId="23" xfId="0" applyFont="1" applyFill="1" applyBorder="1" applyAlignment="1">
      <alignment horizontal="left" vertical="top"/>
    </xf>
    <xf numFmtId="0" fontId="13" fillId="7" borderId="13" xfId="0" applyFont="1" applyFill="1" applyBorder="1" applyAlignment="1">
      <alignment horizontal="left" vertical="top"/>
    </xf>
    <xf numFmtId="0" fontId="13" fillId="7" borderId="4" xfId="0" applyFont="1" applyFill="1" applyBorder="1" applyAlignment="1">
      <alignment horizontal="left" vertical="center"/>
    </xf>
    <xf numFmtId="0" fontId="17" fillId="7" borderId="4" xfId="0" applyFont="1" applyFill="1" applyBorder="1" applyAlignment="1">
      <alignment horizontal="left"/>
    </xf>
    <xf numFmtId="0" fontId="11" fillId="4" borderId="10" xfId="0" applyFont="1" applyFill="1" applyBorder="1" applyAlignment="1">
      <alignment vertical="top" wrapText="1"/>
    </xf>
    <xf numFmtId="0" fontId="9" fillId="5" borderId="3" xfId="0" applyFont="1" applyFill="1" applyBorder="1" applyAlignment="1">
      <alignment horizontal="center" vertical="center" wrapText="1"/>
    </xf>
    <xf numFmtId="0" fontId="22" fillId="0" borderId="4" xfId="0" applyFont="1" applyBorder="1" applyAlignment="1">
      <alignment horizontal="center" vertical="center"/>
    </xf>
    <xf numFmtId="0" fontId="23" fillId="0" borderId="4" xfId="0" applyFont="1" applyBorder="1" applyAlignment="1">
      <alignment horizontal="center" vertical="center" wrapText="1"/>
    </xf>
    <xf numFmtId="0" fontId="11" fillId="4" borderId="4" xfId="0" applyFont="1" applyFill="1" applyBorder="1" applyAlignment="1">
      <alignment horizontal="center" vertical="center" wrapText="1"/>
    </xf>
  </cellXfs>
  <cellStyles count="3">
    <cellStyle name="Hyperlink" xfId="1" builtinId="8"/>
    <cellStyle name="Normal" xfId="0" builtinId="0"/>
    <cellStyle name="Normal_Sheet1" xfId="2" xr:uid="{00000000-0005-0000-0000-000002000000}"/>
  </cellStyles>
  <dxfs count="48">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zoomScaleNormal="100" workbookViewId="0">
      <pane ySplit="4" topLeftCell="A5" activePane="bottomLeft" state="frozen"/>
      <selection pane="bottomLeft" activeCell="H8" sqref="H8"/>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9" width="9" style="5" customWidth="1"/>
    <col min="10"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12</v>
      </c>
      <c r="C2" s="7"/>
      <c r="D2" s="2" t="e">
        <f>"Fail: "&amp;COUNTIF(#REF!,"Fail")</f>
        <v>#REF!</v>
      </c>
      <c r="E2" s="3" t="e">
        <f>"N/A: "&amp;COUNTIF(#REF!,"N/A")</f>
        <v>#REF!</v>
      </c>
      <c r="F2" s="4"/>
    </row>
    <row r="3" spans="1:8" ht="23.4" customHeight="1">
      <c r="A3" s="6" t="s">
        <v>3</v>
      </c>
      <c r="B3" s="6" t="s">
        <v>13</v>
      </c>
      <c r="C3" s="6"/>
      <c r="D3" s="2" t="e">
        <f>"Percent Complete: "&amp;ROUND((COUNTIF(#REF!,"Pass")*100)/((COUNTA($A$5:$A$974)*5)-COUNTIF(#REF!,"N/A")),2)&amp;"%"</f>
        <v>#REF!</v>
      </c>
      <c r="E3" s="8" t="str">
        <f>"Number of cases: "&amp;(COUNTA($A$5:$A$974))</f>
        <v>Number of cases: 10</v>
      </c>
      <c r="F3" s="9"/>
    </row>
    <row r="4" spans="1:8" ht="28.35" customHeight="1">
      <c r="A4" s="10" t="s">
        <v>4</v>
      </c>
      <c r="B4" s="10" t="s">
        <v>5</v>
      </c>
      <c r="C4" s="10" t="s">
        <v>6</v>
      </c>
      <c r="D4" s="10" t="s">
        <v>7</v>
      </c>
      <c r="E4" s="10" t="s">
        <v>8</v>
      </c>
      <c r="F4" s="10" t="s">
        <v>11</v>
      </c>
      <c r="G4" s="31" t="s">
        <v>9</v>
      </c>
      <c r="H4" s="31" t="s">
        <v>10</v>
      </c>
    </row>
    <row r="5" spans="1:8" ht="82.2" customHeight="1">
      <c r="A5" s="24" t="str">
        <f>IF(OR(B5&lt;&gt;H5,E5&lt;&gt;""),"["&amp;TEXT($B$2,"#")&amp;"-"&amp;TEXT(ROW()-4,"##")&amp;"]","")</f>
        <v>[dangnhap-1]</v>
      </c>
      <c r="B5" s="14" t="s">
        <v>14</v>
      </c>
      <c r="C5" s="22" t="s">
        <v>19</v>
      </c>
      <c r="D5" s="16" t="s">
        <v>15</v>
      </c>
      <c r="E5" s="16" t="s">
        <v>16</v>
      </c>
      <c r="F5" s="25" t="s">
        <v>17</v>
      </c>
      <c r="G5" s="28">
        <f ca="1">TODAY()</f>
        <v>45670</v>
      </c>
      <c r="H5" s="30"/>
    </row>
    <row r="6" spans="1:8" ht="61.8" customHeight="1">
      <c r="A6" s="24" t="str">
        <f t="shared" ref="A6:A14" si="0">IF(OR(B6&lt;&gt;"",E6&lt;&gt;""),"["&amp;TEXT($B$2,"#")&amp;"-"&amp;TEXT(ROW()-4,"##")&amp;"]","")</f>
        <v>[dangnhap-2]</v>
      </c>
      <c r="B6" s="14" t="s">
        <v>18</v>
      </c>
      <c r="C6" s="52" t="s">
        <v>19</v>
      </c>
      <c r="D6" s="16" t="s">
        <v>20</v>
      </c>
      <c r="E6" s="16" t="s">
        <v>16</v>
      </c>
      <c r="F6" s="25" t="s">
        <v>17</v>
      </c>
      <c r="G6" s="28">
        <f t="shared" ref="G6:G14" ca="1" si="1">TODAY()</f>
        <v>45670</v>
      </c>
      <c r="H6" s="30"/>
    </row>
    <row r="7" spans="1:8" ht="75.599999999999994" customHeight="1">
      <c r="A7" s="24" t="str">
        <f t="shared" si="0"/>
        <v>[dangnhap-3]</v>
      </c>
      <c r="B7" s="43" t="s">
        <v>22</v>
      </c>
      <c r="C7" s="35"/>
      <c r="D7" s="41" t="s">
        <v>23</v>
      </c>
      <c r="E7" s="16" t="s">
        <v>21</v>
      </c>
      <c r="F7" s="12" t="s">
        <v>17</v>
      </c>
      <c r="G7" s="28">
        <f t="shared" ca="1" si="1"/>
        <v>45670</v>
      </c>
      <c r="H7" s="30"/>
    </row>
    <row r="8" spans="1:8" ht="67.8" customHeight="1">
      <c r="A8" s="24" t="str">
        <f t="shared" si="0"/>
        <v>[dangnhap-4]</v>
      </c>
      <c r="B8" s="43" t="s">
        <v>25</v>
      </c>
      <c r="C8" s="29"/>
      <c r="D8" s="40" t="s">
        <v>26</v>
      </c>
      <c r="E8" s="17" t="s">
        <v>24</v>
      </c>
      <c r="F8" s="25" t="s">
        <v>17</v>
      </c>
      <c r="G8" s="28">
        <f t="shared" ca="1" si="1"/>
        <v>45670</v>
      </c>
      <c r="H8" s="30"/>
    </row>
    <row r="9" spans="1:8" ht="97.8" customHeight="1">
      <c r="A9" s="24" t="str">
        <f t="shared" si="0"/>
        <v>[dangnhap-5]</v>
      </c>
      <c r="B9" s="43" t="s">
        <v>28</v>
      </c>
      <c r="C9" s="29"/>
      <c r="D9" s="40" t="s">
        <v>29</v>
      </c>
      <c r="E9" s="17" t="s">
        <v>27</v>
      </c>
      <c r="F9" s="25" t="s">
        <v>17</v>
      </c>
      <c r="G9" s="28">
        <f t="shared" ca="1" si="1"/>
        <v>45670</v>
      </c>
      <c r="H9" s="30"/>
    </row>
    <row r="10" spans="1:8" ht="66.599999999999994" customHeight="1">
      <c r="A10" s="24" t="str">
        <f t="shared" si="0"/>
        <v>[dangnhap-6]</v>
      </c>
      <c r="B10" s="43" t="s">
        <v>30</v>
      </c>
      <c r="C10" s="29"/>
      <c r="D10" s="41" t="s">
        <v>31</v>
      </c>
      <c r="E10" s="17" t="s">
        <v>27</v>
      </c>
      <c r="F10" s="25" t="s">
        <v>17</v>
      </c>
      <c r="G10" s="28">
        <f t="shared" ca="1" si="1"/>
        <v>45670</v>
      </c>
      <c r="H10" s="29"/>
    </row>
    <row r="11" spans="1:8" ht="62.4">
      <c r="A11" s="24" t="str">
        <f t="shared" si="0"/>
        <v>[dangnhap-7]</v>
      </c>
      <c r="B11" s="17" t="s">
        <v>33</v>
      </c>
      <c r="C11" s="15" t="s">
        <v>19</v>
      </c>
      <c r="D11" s="17" t="s">
        <v>34</v>
      </c>
      <c r="E11" s="17" t="s">
        <v>32</v>
      </c>
      <c r="F11" s="25" t="s">
        <v>17</v>
      </c>
      <c r="G11" s="28">
        <f t="shared" ca="1" si="1"/>
        <v>45670</v>
      </c>
      <c r="H11" s="29"/>
    </row>
    <row r="12" spans="1:8" ht="62.4">
      <c r="A12" s="24" t="str">
        <f t="shared" si="0"/>
        <v>[dangnhap-8]</v>
      </c>
      <c r="B12" s="19" t="s">
        <v>36</v>
      </c>
      <c r="C12" s="15" t="s">
        <v>19</v>
      </c>
      <c r="D12" s="19" t="s">
        <v>37</v>
      </c>
      <c r="E12" s="17" t="s">
        <v>35</v>
      </c>
      <c r="F12" s="26" t="s">
        <v>17</v>
      </c>
      <c r="G12" s="28">
        <f t="shared" ca="1" si="1"/>
        <v>45670</v>
      </c>
      <c r="H12" s="29"/>
    </row>
    <row r="13" spans="1:8" ht="79.8" customHeight="1">
      <c r="A13" s="24" t="str">
        <f t="shared" si="0"/>
        <v>[dangnhap-9]</v>
      </c>
      <c r="B13" s="21" t="s">
        <v>39</v>
      </c>
      <c r="C13" s="29"/>
      <c r="D13" s="21" t="s">
        <v>40</v>
      </c>
      <c r="E13" s="20" t="s">
        <v>38</v>
      </c>
      <c r="F13" s="27" t="s">
        <v>17</v>
      </c>
      <c r="G13" s="28">
        <f t="shared" ca="1" si="1"/>
        <v>45670</v>
      </c>
      <c r="H13" s="29"/>
    </row>
    <row r="14" spans="1:8" ht="78.599999999999994" customHeight="1">
      <c r="A14" s="24" t="str">
        <f t="shared" si="0"/>
        <v>[dangnhap-10]</v>
      </c>
      <c r="B14" s="21" t="s">
        <v>41</v>
      </c>
      <c r="C14" s="29"/>
      <c r="D14" s="21" t="s">
        <v>42</v>
      </c>
      <c r="E14" s="15" t="s">
        <v>32</v>
      </c>
      <c r="F14" s="27" t="s">
        <v>17</v>
      </c>
      <c r="G14" s="28">
        <f t="shared" ca="1" si="1"/>
        <v>45670</v>
      </c>
      <c r="H14" s="29"/>
    </row>
  </sheetData>
  <sheetProtection selectLockedCells="1" selectUnlockedCells="1"/>
  <phoneticPr fontId="12" type="noConversion"/>
  <conditionalFormatting sqref="F5:F14">
    <cfRule type="cellIs" dxfId="47" priority="1" operator="equal">
      <formula>"Fail"</formula>
    </cfRule>
    <cfRule type="cellIs" dxfId="46" priority="2" operator="equal">
      <formula>"Untested"</formula>
    </cfRule>
    <cfRule type="cellIs" dxfId="45" priority="3" operator="equal">
      <formula>"N/A"</formula>
    </cfRule>
  </conditionalFormatting>
  <dataValidations count="1">
    <dataValidation type="list" allowBlank="1" showErrorMessage="1" sqref="F5:F14" xr:uid="{8A883616-43E6-44D6-A217-216CB056675B}">
      <formula1>"Pass,Fail,Untested,N/A"</formula1>
    </dataValidation>
  </dataValidations>
  <hyperlinks>
    <hyperlink ref="A1" location="'Test report'!A1" display="Back to TestReport" xr:uid="{00000000-0004-0000-0000-000000000000}"/>
    <hyperlink ref="B1" location="BugList!A1" display="To Buglist" xr:uid="{00000000-0004-0000-00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1AFF5-46C8-4538-A1EF-896EB2822781}">
  <dimension ref="A1:H27"/>
  <sheetViews>
    <sheetView topLeftCell="A5" workbookViewId="0">
      <selection activeCell="A22" sqref="A22:XFD22"/>
    </sheetView>
  </sheetViews>
  <sheetFormatPr defaultColWidth="9" defaultRowHeight="10.199999999999999"/>
  <cols>
    <col min="1" max="1" width="17" style="5" customWidth="1"/>
    <col min="2" max="2" width="27.554687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168</v>
      </c>
      <c r="C2" s="7"/>
      <c r="D2" s="2" t="e">
        <f>"Fail: "&amp;COUNTIF(#REF!,"Fail")</f>
        <v>#REF!</v>
      </c>
      <c r="E2" s="3" t="e">
        <f>"N/A: "&amp;COUNTIF(#REF!,"N/A")</f>
        <v>#REF!</v>
      </c>
      <c r="F2" s="4"/>
    </row>
    <row r="3" spans="1:8" ht="23.4" customHeight="1">
      <c r="A3" s="6" t="s">
        <v>3</v>
      </c>
      <c r="B3" s="6" t="s">
        <v>13</v>
      </c>
      <c r="C3" s="6"/>
      <c r="D3" s="2" t="e">
        <f>"Percent Complete: "&amp;ROUND((COUNTIF(#REF!,"Pass")*100)/((COUNTA($A$5:$A$975)*5)-COUNTIF(#REF!,"N/A")),2)&amp;"%"</f>
        <v>#REF!</v>
      </c>
      <c r="E3" s="8" t="str">
        <f>"Number of cases: "&amp;(COUNTA($A$5:$A$975))</f>
        <v>Number of cases: 23</v>
      </c>
      <c r="F3" s="9"/>
    </row>
    <row r="4" spans="1:8" ht="28.35" customHeight="1">
      <c r="A4" s="10" t="s">
        <v>4</v>
      </c>
      <c r="B4" s="10" t="s">
        <v>5</v>
      </c>
      <c r="C4" s="10" t="s">
        <v>6</v>
      </c>
      <c r="D4" s="10" t="s">
        <v>7</v>
      </c>
      <c r="E4" s="10" t="s">
        <v>8</v>
      </c>
      <c r="F4" s="10" t="s">
        <v>11</v>
      </c>
      <c r="G4" s="31" t="s">
        <v>9</v>
      </c>
      <c r="H4" s="31" t="s">
        <v>10</v>
      </c>
    </row>
    <row r="5" spans="1:8" ht="82.2" customHeight="1">
      <c r="A5" s="24" t="str">
        <f>IF(OR(B5&lt;&gt;H5,E5&lt;&gt;""),"["&amp;TEXT($B$2,"#")&amp;"-"&amp;TEXT(ROW()-4,"##")&amp;"]","")</f>
        <v>[Layout_home-1]</v>
      </c>
      <c r="B5" s="53" t="s">
        <v>169</v>
      </c>
      <c r="C5" s="53"/>
      <c r="D5" s="51" t="s">
        <v>170</v>
      </c>
      <c r="E5" s="53" t="s">
        <v>171</v>
      </c>
      <c r="F5" s="25" t="s">
        <v>17</v>
      </c>
      <c r="G5" s="28">
        <f ca="1">TODAY()</f>
        <v>45670</v>
      </c>
      <c r="H5" s="30"/>
    </row>
    <row r="6" spans="1:8" ht="70.2" customHeight="1">
      <c r="A6" s="24" t="str">
        <f t="shared" ref="A6:A15" si="0">IF(OR(B6&lt;&gt;"",E6&lt;&gt;""),"["&amp;TEXT($B$2,"#")&amp;"-"&amp;TEXT(ROW()-4,"##")&amp;"]","")</f>
        <v>[Layout_home-2]</v>
      </c>
      <c r="B6" s="53" t="s">
        <v>172</v>
      </c>
      <c r="C6" s="53"/>
      <c r="D6" s="51" t="s">
        <v>173</v>
      </c>
      <c r="E6" s="53" t="s">
        <v>174</v>
      </c>
      <c r="F6" s="25" t="s">
        <v>17</v>
      </c>
      <c r="G6" s="28">
        <f t="shared" ref="G6:G27" ca="1" si="1">TODAY()</f>
        <v>45670</v>
      </c>
      <c r="H6" s="30"/>
    </row>
    <row r="7" spans="1:8" ht="87" customHeight="1">
      <c r="A7" s="24" t="str">
        <f t="shared" si="0"/>
        <v>[Layout_home-3]</v>
      </c>
      <c r="B7" s="53" t="s">
        <v>175</v>
      </c>
      <c r="C7" s="53"/>
      <c r="D7" s="51" t="s">
        <v>176</v>
      </c>
      <c r="E7" s="53" t="s">
        <v>177</v>
      </c>
      <c r="F7" s="12" t="s">
        <v>17</v>
      </c>
      <c r="G7" s="28">
        <f t="shared" ca="1" si="1"/>
        <v>45670</v>
      </c>
      <c r="H7" s="30"/>
    </row>
    <row r="8" spans="1:8" ht="46.8">
      <c r="A8" s="24" t="str">
        <f t="shared" si="0"/>
        <v>[Layout_home-4]</v>
      </c>
      <c r="B8" s="53" t="s">
        <v>178</v>
      </c>
      <c r="C8" s="53"/>
      <c r="D8" s="51" t="s">
        <v>179</v>
      </c>
      <c r="E8" s="53" t="s">
        <v>180</v>
      </c>
      <c r="F8" s="25" t="s">
        <v>17</v>
      </c>
      <c r="G8" s="28">
        <f t="shared" ca="1" si="1"/>
        <v>45670</v>
      </c>
      <c r="H8" s="30"/>
    </row>
    <row r="9" spans="1:8" ht="62.4">
      <c r="A9" s="24" t="str">
        <f t="shared" si="0"/>
        <v>[Layout_home-5]</v>
      </c>
      <c r="B9" s="53" t="s">
        <v>181</v>
      </c>
      <c r="C9" s="53"/>
      <c r="D9" s="51" t="s">
        <v>182</v>
      </c>
      <c r="E9" s="53" t="s">
        <v>183</v>
      </c>
      <c r="F9" s="25" t="s">
        <v>17</v>
      </c>
      <c r="G9" s="28">
        <f t="shared" ca="1" si="1"/>
        <v>45670</v>
      </c>
      <c r="H9" s="30"/>
    </row>
    <row r="10" spans="1:8" ht="46.8">
      <c r="A10" s="24" t="str">
        <f t="shared" si="0"/>
        <v>[Layout_home-6]</v>
      </c>
      <c r="B10" s="53" t="s">
        <v>184</v>
      </c>
      <c r="C10" s="53"/>
      <c r="D10" s="51" t="s">
        <v>185</v>
      </c>
      <c r="E10" s="53" t="s">
        <v>186</v>
      </c>
      <c r="F10" s="25" t="s">
        <v>17</v>
      </c>
      <c r="G10" s="28">
        <f t="shared" ca="1" si="1"/>
        <v>45670</v>
      </c>
      <c r="H10" s="29"/>
    </row>
    <row r="11" spans="1:8" ht="46.8">
      <c r="A11" s="24" t="str">
        <f t="shared" si="0"/>
        <v>[Layout_home-7]</v>
      </c>
      <c r="B11" s="53" t="s">
        <v>187</v>
      </c>
      <c r="C11" s="53"/>
      <c r="D11" s="51" t="s">
        <v>188</v>
      </c>
      <c r="E11" s="53" t="s">
        <v>189</v>
      </c>
      <c r="F11" s="25" t="s">
        <v>17</v>
      </c>
      <c r="G11" s="28">
        <f t="shared" ca="1" si="1"/>
        <v>45670</v>
      </c>
      <c r="H11" s="29"/>
    </row>
    <row r="12" spans="1:8" ht="62.4">
      <c r="A12" s="24" t="str">
        <f t="shared" si="0"/>
        <v>[Layout_home-8]</v>
      </c>
      <c r="B12" s="53" t="s">
        <v>190</v>
      </c>
      <c r="C12" s="53"/>
      <c r="D12" s="51" t="s">
        <v>191</v>
      </c>
      <c r="E12" s="53" t="s">
        <v>192</v>
      </c>
      <c r="F12" s="26" t="s">
        <v>17</v>
      </c>
      <c r="G12" s="28">
        <f t="shared" ca="1" si="1"/>
        <v>45670</v>
      </c>
      <c r="H12" s="29"/>
    </row>
    <row r="13" spans="1:8" ht="76.2" customHeight="1">
      <c r="A13" s="24" t="str">
        <f>IF(OR(B13&lt;&gt;"",E13&lt;&gt;""),"["&amp;TEXT($B$2,"#")&amp;"-"&amp;TEXT(ROW()-4,"##")&amp;"]","")</f>
        <v>[Layout_home-9]</v>
      </c>
      <c r="B13" s="53" t="s">
        <v>193</v>
      </c>
      <c r="C13" s="53"/>
      <c r="D13" s="51" t="s">
        <v>194</v>
      </c>
      <c r="E13" s="53" t="s">
        <v>195</v>
      </c>
      <c r="F13" s="27" t="s">
        <v>17</v>
      </c>
      <c r="G13" s="28">
        <f t="shared" ca="1" si="1"/>
        <v>45670</v>
      </c>
      <c r="H13" s="29"/>
    </row>
    <row r="14" spans="1:8" ht="76.2" customHeight="1">
      <c r="A14" s="24" t="str">
        <f>IF(OR(B13&lt;&gt;"",E13&lt;&gt;""),"["&amp;TEXT($B$2,"#")&amp;"-"&amp;TEXT(ROW()-4,"##")&amp;"]","")</f>
        <v>[Layout_home-10]</v>
      </c>
      <c r="B14" s="53" t="s">
        <v>199</v>
      </c>
      <c r="C14" s="53"/>
      <c r="D14" s="51" t="s">
        <v>200</v>
      </c>
      <c r="E14" s="53" t="s">
        <v>201</v>
      </c>
      <c r="F14" s="27" t="s">
        <v>17</v>
      </c>
      <c r="G14" s="28">
        <f t="shared" ca="1" si="1"/>
        <v>45670</v>
      </c>
      <c r="H14" s="29"/>
    </row>
    <row r="15" spans="1:8" ht="46.8">
      <c r="A15" s="54" t="str">
        <f t="shared" si="0"/>
        <v>[Layout_home-11]</v>
      </c>
      <c r="B15" s="55" t="s">
        <v>196</v>
      </c>
      <c r="C15" s="55" t="s">
        <v>162</v>
      </c>
      <c r="D15" s="56" t="s">
        <v>197</v>
      </c>
      <c r="E15" s="55" t="s">
        <v>198</v>
      </c>
      <c r="F15" s="57" t="s">
        <v>17</v>
      </c>
      <c r="G15" s="58">
        <f t="shared" ca="1" si="1"/>
        <v>45670</v>
      </c>
      <c r="H15" s="59"/>
    </row>
    <row r="16" spans="1:8" ht="59.4" customHeight="1">
      <c r="A16" s="60" t="str">
        <f>IF(OR(B16&lt;&gt;"",E16&lt;&gt;""),"["&amp;TEXT($B$2,"#")&amp;"-"&amp;TEXT(ROW()-4,"##")&amp;"]","")</f>
        <v>[Layout_home-12]</v>
      </c>
      <c r="B16" s="53" t="s">
        <v>202</v>
      </c>
      <c r="C16" s="53"/>
      <c r="D16" s="51" t="s">
        <v>203</v>
      </c>
      <c r="E16" s="53" t="s">
        <v>204</v>
      </c>
      <c r="F16" s="13" t="s">
        <v>17</v>
      </c>
      <c r="G16" s="28">
        <f t="shared" ca="1" si="1"/>
        <v>45670</v>
      </c>
      <c r="H16" s="29"/>
    </row>
    <row r="17" spans="1:8" ht="59.4" customHeight="1">
      <c r="A17" s="60" t="str">
        <f>IF(OR(B17&lt;&gt;"",E17&lt;&gt;""),"["&amp;TEXT($B$2,"#")&amp;"-"&amp;TEXT(ROW()-4,"##")&amp;"]","")</f>
        <v>[Layout_home-13]</v>
      </c>
      <c r="B17" s="53" t="s">
        <v>205</v>
      </c>
      <c r="C17" s="53"/>
      <c r="D17" s="51" t="s">
        <v>206</v>
      </c>
      <c r="E17" s="53" t="s">
        <v>207</v>
      </c>
      <c r="F17" s="13" t="s">
        <v>17</v>
      </c>
      <c r="G17" s="28">
        <f t="shared" ca="1" si="1"/>
        <v>45670</v>
      </c>
      <c r="H17" s="29"/>
    </row>
    <row r="18" spans="1:8" ht="59.4" customHeight="1">
      <c r="A18" s="60" t="str">
        <f>IF(OR(B18&lt;&gt;"",E18&lt;&gt;""),"["&amp;TEXT($B$2,"#")&amp;"-"&amp;TEXT(ROW()-4,"##")&amp;"]","")</f>
        <v>[Layout_home-14]</v>
      </c>
      <c r="B18" s="53" t="s">
        <v>208</v>
      </c>
      <c r="C18" s="53"/>
      <c r="D18" s="51" t="s">
        <v>209</v>
      </c>
      <c r="E18" s="53" t="s">
        <v>210</v>
      </c>
      <c r="F18" s="13" t="s">
        <v>17</v>
      </c>
      <c r="G18" s="28">
        <f t="shared" ca="1" si="1"/>
        <v>45670</v>
      </c>
      <c r="H18" s="29"/>
    </row>
    <row r="19" spans="1:8" ht="59.4" customHeight="1">
      <c r="A19" s="60" t="str">
        <f>IF(OR(B19&lt;&gt;"",E19&lt;&gt;""),"["&amp;TEXT($B$2,"#")&amp;"-"&amp;TEXT(ROW()-4,"##")&amp;"]","")</f>
        <v>[Layout_home-15]</v>
      </c>
      <c r="B19" s="53" t="s">
        <v>211</v>
      </c>
      <c r="C19" s="53"/>
      <c r="D19" s="51" t="s">
        <v>212</v>
      </c>
      <c r="E19" s="53" t="s">
        <v>213</v>
      </c>
      <c r="F19" s="13" t="s">
        <v>17</v>
      </c>
      <c r="G19" s="28">
        <f t="shared" ca="1" si="1"/>
        <v>45670</v>
      </c>
      <c r="H19" s="29"/>
    </row>
    <row r="20" spans="1:8" ht="59.4" customHeight="1">
      <c r="A20" s="60" t="str">
        <f>IF(OR(B20&lt;&gt;"",E20&lt;&gt;""),"["&amp;TEXT($B$2,"#")&amp;"-"&amp;TEXT(ROW()-4,"##")&amp;"]","")</f>
        <v>[Layout_home-16]</v>
      </c>
      <c r="B20" s="53" t="s">
        <v>214</v>
      </c>
      <c r="C20" s="53"/>
      <c r="D20" s="51" t="s">
        <v>215</v>
      </c>
      <c r="E20" s="53" t="s">
        <v>216</v>
      </c>
      <c r="F20" s="13" t="s">
        <v>17</v>
      </c>
      <c r="G20" s="28">
        <f t="shared" ca="1" si="1"/>
        <v>45670</v>
      </c>
      <c r="H20" s="29"/>
    </row>
    <row r="21" spans="1:8" ht="73.2" customHeight="1">
      <c r="A21" s="60" t="str">
        <f t="shared" ref="A21" si="2">IF(OR(B21&lt;&gt;"",E21&lt;&gt;""),"["&amp;TEXT($B$2,"#")&amp;"-"&amp;TEXT(ROW()-4,"##")&amp;"]","")</f>
        <v>[Layout_home-17]</v>
      </c>
      <c r="B21" s="53" t="s">
        <v>217</v>
      </c>
      <c r="C21" s="53"/>
      <c r="D21" s="51" t="s">
        <v>218</v>
      </c>
      <c r="E21" s="53" t="s">
        <v>219</v>
      </c>
      <c r="F21" s="13" t="s">
        <v>17</v>
      </c>
      <c r="G21" s="28">
        <f t="shared" ca="1" si="1"/>
        <v>45670</v>
      </c>
      <c r="H21" s="29"/>
    </row>
    <row r="22" spans="1:8" ht="46.8">
      <c r="A22" s="60" t="str">
        <f t="shared" ref="A22" si="3">IF(OR(B22&lt;&gt;"",E22&lt;&gt;""),"["&amp;TEXT($B$2,"#")&amp;"-"&amp;TEXT(ROW()-4,"##")&amp;"]","")</f>
        <v>[Layout_home-18]</v>
      </c>
      <c r="B22" s="53" t="s">
        <v>221</v>
      </c>
      <c r="C22" s="53"/>
      <c r="D22" s="51" t="s">
        <v>222</v>
      </c>
      <c r="E22" s="53" t="s">
        <v>223</v>
      </c>
      <c r="F22" s="13" t="s">
        <v>17</v>
      </c>
      <c r="G22" s="28">
        <f t="shared" ca="1" si="1"/>
        <v>45670</v>
      </c>
      <c r="H22" s="29"/>
    </row>
    <row r="23" spans="1:8" ht="71.400000000000006" customHeight="1">
      <c r="A23" s="60" t="str">
        <f t="shared" ref="A23" si="4">IF(OR(B23&lt;&gt;"",E23&lt;&gt;""),"["&amp;TEXT($B$2,"#")&amp;"-"&amp;TEXT(ROW()-4,"##")&amp;"]","")</f>
        <v>[Layout_home-19]</v>
      </c>
      <c r="B23" s="53" t="s">
        <v>226</v>
      </c>
      <c r="C23" s="53"/>
      <c r="D23" s="51" t="s">
        <v>224</v>
      </c>
      <c r="E23" s="53" t="s">
        <v>225</v>
      </c>
      <c r="F23" s="13" t="s">
        <v>17</v>
      </c>
      <c r="G23" s="28">
        <f t="shared" ca="1" si="1"/>
        <v>45670</v>
      </c>
      <c r="H23" s="29"/>
    </row>
    <row r="24" spans="1:8" ht="46.2" customHeight="1">
      <c r="A24" s="97" t="s">
        <v>394</v>
      </c>
      <c r="B24" s="102" t="s">
        <v>390</v>
      </c>
      <c r="C24" s="101" t="s">
        <v>391</v>
      </c>
      <c r="D24" s="101" t="s">
        <v>392</v>
      </c>
      <c r="E24" s="102" t="s">
        <v>393</v>
      </c>
      <c r="F24" s="25" t="s">
        <v>17</v>
      </c>
      <c r="G24" s="28">
        <f t="shared" ca="1" si="1"/>
        <v>45670</v>
      </c>
      <c r="H24" s="103"/>
    </row>
    <row r="25" spans="1:8" ht="72" customHeight="1">
      <c r="A25" s="97" t="s">
        <v>395</v>
      </c>
      <c r="B25" s="102" t="s">
        <v>396</v>
      </c>
      <c r="C25" s="101" t="s">
        <v>397</v>
      </c>
      <c r="D25" s="101" t="s">
        <v>398</v>
      </c>
      <c r="E25" s="102" t="s">
        <v>399</v>
      </c>
      <c r="F25" s="25" t="s">
        <v>17</v>
      </c>
      <c r="G25" s="28">
        <f t="shared" ca="1" si="1"/>
        <v>45670</v>
      </c>
      <c r="H25" s="103"/>
    </row>
    <row r="26" spans="1:8" ht="53.4" customHeight="1">
      <c r="A26" s="97" t="s">
        <v>400</v>
      </c>
      <c r="B26" s="102" t="s">
        <v>401</v>
      </c>
      <c r="C26" s="101" t="s">
        <v>402</v>
      </c>
      <c r="D26" s="101" t="s">
        <v>409</v>
      </c>
      <c r="E26" s="102" t="s">
        <v>403</v>
      </c>
      <c r="F26" s="25" t="s">
        <v>17</v>
      </c>
      <c r="G26" s="28">
        <f t="shared" ca="1" si="1"/>
        <v>45670</v>
      </c>
      <c r="H26" s="103"/>
    </row>
    <row r="27" spans="1:8" ht="46.8">
      <c r="A27" s="97" t="s">
        <v>404</v>
      </c>
      <c r="B27" s="102" t="s">
        <v>405</v>
      </c>
      <c r="C27" s="101" t="s">
        <v>406</v>
      </c>
      <c r="D27" s="101" t="s">
        <v>407</v>
      </c>
      <c r="E27" s="102" t="s">
        <v>408</v>
      </c>
      <c r="F27" s="25" t="s">
        <v>17</v>
      </c>
      <c r="G27" s="28">
        <f t="shared" ca="1" si="1"/>
        <v>45670</v>
      </c>
      <c r="H27" s="103"/>
    </row>
  </sheetData>
  <phoneticPr fontId="12" type="noConversion"/>
  <conditionalFormatting sqref="F5:F27">
    <cfRule type="cellIs" dxfId="14" priority="1" operator="equal">
      <formula>"Fail"</formula>
    </cfRule>
    <cfRule type="cellIs" dxfId="13" priority="2" operator="equal">
      <formula>"Untested"</formula>
    </cfRule>
    <cfRule type="cellIs" dxfId="12" priority="3" operator="equal">
      <formula>"N/A"</formula>
    </cfRule>
  </conditionalFormatting>
  <dataValidations count="1">
    <dataValidation type="list" allowBlank="1" showErrorMessage="1" sqref="F5:F27" xr:uid="{06AF65C5-EB35-4489-B8D7-206FD8D8F2B5}">
      <formula1>"Pass,Fail,Untested,N/A"</formula1>
    </dataValidation>
  </dataValidations>
  <hyperlinks>
    <hyperlink ref="A1" location="'Test report'!A1" display="Back to TestReport" xr:uid="{29609AB7-75AD-40FD-B2C6-C83CC0EBBF0B}"/>
    <hyperlink ref="B1" location="BugList!A1" display="To Buglist" xr:uid="{66221B46-954A-454F-943F-58B6AB20B73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B2D9-9F9F-4FA1-983F-DA79CE0F5420}">
  <dimension ref="A1:H19"/>
  <sheetViews>
    <sheetView workbookViewId="0">
      <selection sqref="A1:H9"/>
    </sheetView>
  </sheetViews>
  <sheetFormatPr defaultRowHeight="13.2"/>
  <cols>
    <col min="1" max="1" width="14.33203125" style="5" customWidth="1"/>
    <col min="2" max="2" width="25" style="5" customWidth="1"/>
    <col min="3" max="3" width="22.6640625" style="5" customWidth="1"/>
    <col min="4" max="4" width="40.33203125" style="5" customWidth="1"/>
    <col min="5" max="5" width="30.33203125" style="5" customWidth="1"/>
    <col min="6" max="6" width="9.6640625" style="5" customWidth="1"/>
    <col min="7" max="7" width="14.88671875" style="5" customWidth="1"/>
    <col min="8" max="8" width="17.21875" style="5" customWidth="1"/>
  </cols>
  <sheetData>
    <row r="1" spans="1:8" ht="20.399999999999999">
      <c r="A1" s="1" t="s">
        <v>0</v>
      </c>
      <c r="B1" s="1" t="s">
        <v>1</v>
      </c>
      <c r="C1" s="1"/>
      <c r="D1" s="2" t="e">
        <f>"Pass: "&amp;COUNTIF(#REF!,"Pass")</f>
        <v>#REF!</v>
      </c>
      <c r="E1" s="3" t="e">
        <f>"Untested: "&amp;COUNTIF(#REF!,"Untest")</f>
        <v>#REF!</v>
      </c>
      <c r="F1" s="4"/>
    </row>
    <row r="2" spans="1:8">
      <c r="A2" s="6" t="s">
        <v>2</v>
      </c>
      <c r="B2" s="7" t="s">
        <v>586</v>
      </c>
      <c r="C2" s="7"/>
      <c r="D2" s="2" t="e">
        <f>"Fail: "&amp;COUNTIF(#REF!,"Fail")</f>
        <v>#REF!</v>
      </c>
      <c r="E2" s="3" t="e">
        <f>"N/A: "&amp;COUNTIF(#REF!,"N/A")</f>
        <v>#REF!</v>
      </c>
      <c r="F2" s="4"/>
    </row>
    <row r="3" spans="1:8">
      <c r="A3" s="6" t="s">
        <v>3</v>
      </c>
      <c r="B3" s="6" t="s">
        <v>13</v>
      </c>
      <c r="C3" s="6"/>
      <c r="D3" s="2" t="e">
        <f>"Percent Complete: "&amp;ROUND((COUNTIF(#REF!,"Pass")*100)/((COUNTA($A$5:$A$971)*5)-COUNTIF(#REF!,"N/A")),2)&amp;"%"</f>
        <v>#REF!</v>
      </c>
      <c r="E3" s="8" t="str">
        <f>"Number of cases: "&amp;(COUNTA($A$5:$A$971))</f>
        <v>Number of cases: 5</v>
      </c>
      <c r="F3" s="9"/>
    </row>
    <row r="4" spans="1:8">
      <c r="A4" s="10" t="s">
        <v>4</v>
      </c>
      <c r="B4" s="10" t="s">
        <v>5</v>
      </c>
      <c r="C4" s="10" t="s">
        <v>6</v>
      </c>
      <c r="D4" s="10" t="s">
        <v>7</v>
      </c>
      <c r="E4" s="10" t="s">
        <v>8</v>
      </c>
      <c r="F4" s="10" t="s">
        <v>11</v>
      </c>
      <c r="G4" s="31" t="s">
        <v>9</v>
      </c>
      <c r="H4" s="31" t="s">
        <v>10</v>
      </c>
    </row>
    <row r="5" spans="1:8" ht="77.400000000000006" customHeight="1">
      <c r="A5" s="24" t="str">
        <f>IF(OR(B5&lt;&gt;H5,E5&lt;&gt;""),"["&amp;TEXT($B$2,"#")&amp;"-"&amp;TEXT(ROW()-4,"##")&amp;"]","")</f>
        <v>[Layout_Search-1]</v>
      </c>
      <c r="B5" s="46" t="s">
        <v>587</v>
      </c>
      <c r="C5" s="22"/>
      <c r="D5" s="46" t="s">
        <v>588</v>
      </c>
      <c r="E5" s="46" t="s">
        <v>589</v>
      </c>
      <c r="F5" s="25" t="s">
        <v>17</v>
      </c>
      <c r="G5" s="28">
        <f ca="1">TODAY()</f>
        <v>45670</v>
      </c>
      <c r="H5" s="30"/>
    </row>
    <row r="6" spans="1:8" ht="51.6" customHeight="1">
      <c r="A6" s="24" t="str">
        <f t="shared" ref="A6:A9" si="0">IF(OR(B6&lt;&gt;"",E6&lt;&gt;""),"["&amp;TEXT($B$2,"#")&amp;"-"&amp;TEXT(ROW()-4,"##")&amp;"]","")</f>
        <v>[Layout_Search-2]</v>
      </c>
      <c r="B6" s="46" t="s">
        <v>590</v>
      </c>
      <c r="C6" s="34"/>
      <c r="D6" s="46" t="s">
        <v>591</v>
      </c>
      <c r="E6" s="46" t="s">
        <v>592</v>
      </c>
      <c r="F6" s="25" t="s">
        <v>17</v>
      </c>
      <c r="G6" s="28">
        <f t="shared" ref="G6:G9" ca="1" si="1">TODAY()</f>
        <v>45670</v>
      </c>
      <c r="H6" s="30"/>
    </row>
    <row r="7" spans="1:8" ht="46.8">
      <c r="A7" s="24" t="str">
        <f t="shared" si="0"/>
        <v>[Layout_Search-3]</v>
      </c>
      <c r="B7" s="46" t="s">
        <v>593</v>
      </c>
      <c r="C7" s="35"/>
      <c r="D7" s="46" t="s">
        <v>594</v>
      </c>
      <c r="E7" s="46" t="s">
        <v>595</v>
      </c>
      <c r="F7" s="12" t="s">
        <v>17</v>
      </c>
      <c r="G7" s="28">
        <f t="shared" ca="1" si="1"/>
        <v>45670</v>
      </c>
      <c r="H7" s="30"/>
    </row>
    <row r="8" spans="1:8" ht="46.8">
      <c r="A8" s="24" t="str">
        <f t="shared" si="0"/>
        <v>[Layout_Search-4]</v>
      </c>
      <c r="B8" s="46" t="s">
        <v>596</v>
      </c>
      <c r="C8" s="29"/>
      <c r="D8" s="46" t="s">
        <v>597</v>
      </c>
      <c r="E8" s="46" t="s">
        <v>598</v>
      </c>
      <c r="F8" s="25" t="s">
        <v>17</v>
      </c>
      <c r="G8" s="28">
        <f t="shared" ca="1" si="1"/>
        <v>45670</v>
      </c>
      <c r="H8" s="30"/>
    </row>
    <row r="9" spans="1:8" ht="46.8">
      <c r="A9" s="24" t="str">
        <f t="shared" si="0"/>
        <v>[Layout_Search-5]</v>
      </c>
      <c r="B9" s="46" t="s">
        <v>599</v>
      </c>
      <c r="C9" s="142" t="s">
        <v>583</v>
      </c>
      <c r="D9" s="46" t="s">
        <v>600</v>
      </c>
      <c r="E9" s="46" t="s">
        <v>601</v>
      </c>
      <c r="F9" s="25" t="s">
        <v>17</v>
      </c>
      <c r="G9" s="28">
        <f t="shared" ca="1" si="1"/>
        <v>45670</v>
      </c>
      <c r="H9" s="30"/>
    </row>
    <row r="10" spans="1:8">
      <c r="A10"/>
      <c r="B10"/>
      <c r="C10"/>
      <c r="D10"/>
      <c r="E10"/>
      <c r="F10"/>
      <c r="G10"/>
      <c r="H10"/>
    </row>
    <row r="11" spans="1:8">
      <c r="A11"/>
      <c r="B11"/>
      <c r="C11"/>
      <c r="D11"/>
      <c r="E11"/>
      <c r="F11"/>
      <c r="G11"/>
      <c r="H11"/>
    </row>
    <row r="12" spans="1:8">
      <c r="A12"/>
      <c r="B12"/>
      <c r="C12"/>
      <c r="D12"/>
      <c r="E12"/>
      <c r="F12"/>
      <c r="G12"/>
      <c r="H12"/>
    </row>
    <row r="13" spans="1:8">
      <c r="A13"/>
      <c r="B13"/>
      <c r="C13"/>
      <c r="D13"/>
      <c r="E13"/>
      <c r="F13"/>
      <c r="G13"/>
      <c r="H13"/>
    </row>
    <row r="14" spans="1:8">
      <c r="A14"/>
      <c r="B14"/>
      <c r="C14"/>
      <c r="D14"/>
      <c r="E14"/>
      <c r="F14"/>
      <c r="G14"/>
      <c r="H14"/>
    </row>
    <row r="15" spans="1:8">
      <c r="A15"/>
      <c r="B15"/>
      <c r="C15"/>
      <c r="D15"/>
      <c r="E15"/>
      <c r="F15"/>
      <c r="G15"/>
      <c r="H15"/>
    </row>
    <row r="16" spans="1:8">
      <c r="A16"/>
      <c r="B16"/>
      <c r="C16"/>
      <c r="D16"/>
      <c r="E16"/>
      <c r="F16"/>
      <c r="G16"/>
      <c r="H16"/>
    </row>
    <row r="17" customFormat="1"/>
    <row r="18" customFormat="1"/>
    <row r="19" customFormat="1"/>
  </sheetData>
  <conditionalFormatting sqref="F5:F9">
    <cfRule type="cellIs" dxfId="11" priority="1" operator="equal">
      <formula>"Fail"</formula>
    </cfRule>
    <cfRule type="cellIs" dxfId="10" priority="2" operator="equal">
      <formula>"Untested"</formula>
    </cfRule>
    <cfRule type="cellIs" dxfId="9" priority="3" operator="equal">
      <formula>"N/A"</formula>
    </cfRule>
  </conditionalFormatting>
  <dataValidations count="1">
    <dataValidation type="list" allowBlank="1" showErrorMessage="1" sqref="F5:F9" xr:uid="{CB6C4692-305D-4072-BEC0-3D78FE4EED75}">
      <formula1>"Pass,Fail,Untested,N/A"</formula1>
    </dataValidation>
  </dataValidations>
  <hyperlinks>
    <hyperlink ref="A1" location="'Test report'!A1" display="Back to TestReport" xr:uid="{B1B05C1F-ACCC-490F-B62D-465561D97963}"/>
    <hyperlink ref="B1" location="BugList!A1" display="To Buglist" xr:uid="{8A21701E-3216-4953-BE88-C898DF81ED1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8C37-FEBC-4F5A-845C-CEA3019E0CD7}">
  <dimension ref="A1:H9"/>
  <sheetViews>
    <sheetView topLeftCell="A6" workbookViewId="0">
      <selection activeCell="A7" sqref="A7:H9"/>
    </sheetView>
  </sheetViews>
  <sheetFormatPr defaultRowHeight="13.2"/>
  <cols>
    <col min="1" max="1" width="16.77734375" customWidth="1"/>
    <col min="2" max="2" width="26" customWidth="1"/>
    <col min="3" max="3" width="16.5546875" customWidth="1"/>
    <col min="4" max="4" width="25.109375" customWidth="1"/>
    <col min="5" max="5" width="25.44140625" customWidth="1"/>
    <col min="6" max="6" width="12" customWidth="1"/>
    <col min="7" max="7" width="13.44140625" customWidth="1"/>
  </cols>
  <sheetData>
    <row r="1" spans="1:8" ht="20.399999999999999">
      <c r="A1" s="1" t="s">
        <v>0</v>
      </c>
      <c r="B1" s="1" t="s">
        <v>1</v>
      </c>
      <c r="C1" s="1"/>
      <c r="D1" s="2" t="e">
        <f>"Pass: "&amp;COUNTIF(#REF!,"Pass")</f>
        <v>#REF!</v>
      </c>
      <c r="E1" s="3" t="e">
        <f>"Untested: "&amp;COUNTIF(#REF!,"Untest")</f>
        <v>#REF!</v>
      </c>
      <c r="F1" s="4"/>
      <c r="G1" s="5"/>
      <c r="H1" s="5"/>
    </row>
    <row r="2" spans="1:8">
      <c r="A2" s="6" t="s">
        <v>2</v>
      </c>
      <c r="B2" s="7" t="s">
        <v>602</v>
      </c>
      <c r="C2" s="7"/>
      <c r="D2" s="2" t="e">
        <f>"Fail: "&amp;COUNTIF(#REF!,"Fail")</f>
        <v>#REF!</v>
      </c>
      <c r="E2" s="3" t="e">
        <f>"N/A: "&amp;COUNTIF(#REF!,"N/A")</f>
        <v>#REF!</v>
      </c>
      <c r="F2" s="4"/>
      <c r="G2" s="5"/>
      <c r="H2" s="5"/>
    </row>
    <row r="3" spans="1:8" ht="20.399999999999999">
      <c r="A3" s="6" t="s">
        <v>3</v>
      </c>
      <c r="B3" s="6" t="s">
        <v>13</v>
      </c>
      <c r="C3" s="6"/>
      <c r="D3" s="2" t="e">
        <f>"Percent Complete: "&amp;ROUND((COUNTIF(#REF!,"Pass")*100)/((COUNTA($A$5:$A$971)*5)-COUNTIF(#REF!,"N/A")),2)&amp;"%"</f>
        <v>#REF!</v>
      </c>
      <c r="E3" s="8" t="str">
        <f>"Number of cases: "&amp;(COUNTA($A$5:$A$971))</f>
        <v>Number of cases: 5</v>
      </c>
      <c r="F3" s="9"/>
      <c r="G3" s="5"/>
      <c r="H3" s="5"/>
    </row>
    <row r="4" spans="1:8" ht="20.399999999999999">
      <c r="A4" s="10" t="s">
        <v>4</v>
      </c>
      <c r="B4" s="10" t="s">
        <v>5</v>
      </c>
      <c r="C4" s="10" t="s">
        <v>6</v>
      </c>
      <c r="D4" s="10" t="s">
        <v>7</v>
      </c>
      <c r="E4" s="10" t="s">
        <v>8</v>
      </c>
      <c r="F4" s="10" t="s">
        <v>11</v>
      </c>
      <c r="G4" s="31" t="s">
        <v>9</v>
      </c>
      <c r="H4" s="31" t="s">
        <v>10</v>
      </c>
    </row>
    <row r="5" spans="1:8" ht="67.8" customHeight="1">
      <c r="A5" s="24" t="str">
        <f>IF(OR(B5&lt;&gt;H5,E5&lt;&gt;""),"["&amp;TEXT($B$2,"#")&amp;"-"&amp;TEXT(ROW()-4,"##")&amp;"]","")</f>
        <v>[Layout_giohang-1]</v>
      </c>
      <c r="B5" s="46" t="s">
        <v>603</v>
      </c>
      <c r="C5" s="22" t="s">
        <v>604</v>
      </c>
      <c r="D5" s="46" t="s">
        <v>605</v>
      </c>
      <c r="E5" s="46" t="s">
        <v>606</v>
      </c>
      <c r="F5" s="25" t="s">
        <v>17</v>
      </c>
      <c r="G5" s="28">
        <f ca="1">TODAY()</f>
        <v>45670</v>
      </c>
      <c r="H5" s="30"/>
    </row>
    <row r="6" spans="1:8" ht="102" customHeight="1">
      <c r="A6" s="24" t="str">
        <f t="shared" ref="A6:A9" si="0">IF(OR(B6&lt;&gt;"",E6&lt;&gt;""),"["&amp;TEXT($B$2,"#")&amp;"-"&amp;TEXT(ROW()-4,"##")&amp;"]","")</f>
        <v>[Layout_giohang-2]</v>
      </c>
      <c r="B6" s="46" t="s">
        <v>607</v>
      </c>
      <c r="C6" s="47"/>
      <c r="D6" s="46" t="s">
        <v>608</v>
      </c>
      <c r="E6" s="46" t="s">
        <v>609</v>
      </c>
      <c r="F6" s="25" t="s">
        <v>17</v>
      </c>
      <c r="G6" s="28">
        <f t="shared" ref="G6:G9" ca="1" si="1">TODAY()</f>
        <v>45670</v>
      </c>
      <c r="H6" s="30"/>
    </row>
    <row r="7" spans="1:8" ht="91.8" customHeight="1">
      <c r="A7" s="24" t="str">
        <f t="shared" si="0"/>
        <v>[Layout_giohang-3]</v>
      </c>
      <c r="B7" s="46" t="s">
        <v>610</v>
      </c>
      <c r="C7" s="35"/>
      <c r="D7" s="46" t="s">
        <v>612</v>
      </c>
      <c r="E7" s="46" t="s">
        <v>611</v>
      </c>
      <c r="F7" s="12" t="s">
        <v>17</v>
      </c>
      <c r="G7" s="28">
        <f t="shared" ca="1" si="1"/>
        <v>45670</v>
      </c>
      <c r="H7" s="30"/>
    </row>
    <row r="8" spans="1:8" ht="68.400000000000006" customHeight="1">
      <c r="A8" s="24" t="str">
        <f t="shared" si="0"/>
        <v>[Layout_giohang-4]</v>
      </c>
      <c r="B8" s="46" t="s">
        <v>613</v>
      </c>
      <c r="C8" s="143" t="s">
        <v>604</v>
      </c>
      <c r="D8" s="46" t="s">
        <v>614</v>
      </c>
      <c r="E8" s="46" t="s">
        <v>615</v>
      </c>
      <c r="F8" s="25" t="s">
        <v>17</v>
      </c>
      <c r="G8" s="28">
        <f t="shared" ca="1" si="1"/>
        <v>45670</v>
      </c>
      <c r="H8" s="30"/>
    </row>
    <row r="9" spans="1:8" ht="60.6" customHeight="1">
      <c r="A9" s="24" t="str">
        <f t="shared" si="0"/>
        <v>[Layout_giohang-5]</v>
      </c>
      <c r="B9" s="46" t="s">
        <v>599</v>
      </c>
      <c r="C9" s="143" t="s">
        <v>583</v>
      </c>
      <c r="D9" s="46" t="s">
        <v>600</v>
      </c>
      <c r="E9" s="46" t="s">
        <v>601</v>
      </c>
      <c r="F9" s="25" t="s">
        <v>17</v>
      </c>
      <c r="G9" s="28">
        <f t="shared" ca="1" si="1"/>
        <v>45670</v>
      </c>
      <c r="H9" s="30"/>
    </row>
  </sheetData>
  <conditionalFormatting sqref="F5:F9">
    <cfRule type="cellIs" dxfId="8" priority="1" operator="equal">
      <formula>"Fail"</formula>
    </cfRule>
    <cfRule type="cellIs" dxfId="7" priority="2" operator="equal">
      <formula>"Untested"</formula>
    </cfRule>
    <cfRule type="cellIs" dxfId="6" priority="3" operator="equal">
      <formula>"N/A"</formula>
    </cfRule>
  </conditionalFormatting>
  <dataValidations count="1">
    <dataValidation type="list" allowBlank="1" showErrorMessage="1" sqref="F5:F9" xr:uid="{04272B20-B4F8-42E6-ABB6-9D7371164E96}">
      <formula1>"Pass,Fail,Untested,N/A"</formula1>
    </dataValidation>
  </dataValidations>
  <hyperlinks>
    <hyperlink ref="A1" location="'Test report'!A1" display="Back to TestReport" xr:uid="{A010EFE6-1693-4115-A24A-55148016D246}"/>
    <hyperlink ref="B1" location="BugList!A1" display="To Buglist" xr:uid="{2FA24AD2-24E7-4875-93DF-691F14BAD01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2D6D-01CC-41E1-8333-DEB2F43770B9}">
  <dimension ref="A1:H11"/>
  <sheetViews>
    <sheetView tabSelected="1" topLeftCell="A9" workbookViewId="0">
      <selection activeCell="D13" sqref="D13"/>
    </sheetView>
  </sheetViews>
  <sheetFormatPr defaultRowHeight="13.2"/>
  <cols>
    <col min="1" max="1" width="16.44140625" customWidth="1"/>
    <col min="2" max="2" width="26.109375" customWidth="1"/>
    <col min="3" max="3" width="18.44140625" customWidth="1"/>
    <col min="4" max="4" width="28.6640625" customWidth="1"/>
    <col min="5" max="5" width="26.33203125" customWidth="1"/>
    <col min="6" max="6" width="12.21875" customWidth="1"/>
  </cols>
  <sheetData>
    <row r="1" spans="1:8" ht="20.399999999999999">
      <c r="A1" s="1" t="s">
        <v>0</v>
      </c>
      <c r="B1" s="1" t="s">
        <v>1</v>
      </c>
      <c r="C1" s="1"/>
      <c r="D1" s="2" t="e">
        <f>"Pass: "&amp;COUNTIF(#REF!,"Pass")</f>
        <v>#REF!</v>
      </c>
      <c r="E1" s="3" t="e">
        <f>"Untested: "&amp;COUNTIF(#REF!,"Untest")</f>
        <v>#REF!</v>
      </c>
      <c r="F1" s="4"/>
      <c r="G1" s="5"/>
      <c r="H1" s="5"/>
    </row>
    <row r="2" spans="1:8">
      <c r="A2" s="6" t="s">
        <v>2</v>
      </c>
      <c r="B2" s="7" t="s">
        <v>616</v>
      </c>
      <c r="C2" s="7"/>
      <c r="D2" s="2" t="e">
        <f>"Fail: "&amp;COUNTIF(#REF!,"Fail")</f>
        <v>#REF!</v>
      </c>
      <c r="E2" s="3" t="e">
        <f>"N/A: "&amp;COUNTIF(#REF!,"N/A")</f>
        <v>#REF!</v>
      </c>
      <c r="F2" s="4"/>
      <c r="G2" s="5"/>
      <c r="H2" s="5"/>
    </row>
    <row r="3" spans="1:8" ht="20.399999999999999">
      <c r="A3" s="6" t="s">
        <v>3</v>
      </c>
      <c r="B3" s="6" t="s">
        <v>13</v>
      </c>
      <c r="C3" s="6"/>
      <c r="D3" s="2" t="e">
        <f>"Percent Complete: "&amp;ROUND((COUNTIF(#REF!,"Pass")*100)/((COUNTA($A$5:$A$970)*5)-COUNTIF(#REF!,"N/A")),2)&amp;"%"</f>
        <v>#REF!</v>
      </c>
      <c r="E3" s="8" t="str">
        <f>"Number of cases: "&amp;(COUNTA($A$5:$A$970))</f>
        <v>Number of cases: 7</v>
      </c>
      <c r="F3" s="9"/>
      <c r="G3" s="5"/>
      <c r="H3" s="5"/>
    </row>
    <row r="4" spans="1:8" ht="20.399999999999999">
      <c r="A4" s="10" t="s">
        <v>4</v>
      </c>
      <c r="B4" s="10" t="s">
        <v>5</v>
      </c>
      <c r="C4" s="10" t="s">
        <v>6</v>
      </c>
      <c r="D4" s="10" t="s">
        <v>7</v>
      </c>
      <c r="E4" s="10" t="s">
        <v>8</v>
      </c>
      <c r="F4" s="10" t="s">
        <v>11</v>
      </c>
      <c r="G4" s="31" t="s">
        <v>9</v>
      </c>
      <c r="H4" s="31" t="s">
        <v>10</v>
      </c>
    </row>
    <row r="5" spans="1:8" ht="78">
      <c r="A5" s="24" t="str">
        <f>IF(OR(B5&lt;&gt;H5,E5&lt;&gt;""),"["&amp;TEXT($B$2,"#")&amp;"-"&amp;TEXT(ROW()-4,"##")&amp;"]","")</f>
        <v>[Layout_CTSP-1]</v>
      </c>
      <c r="B5" s="46" t="s">
        <v>617</v>
      </c>
      <c r="C5" s="22" t="s">
        <v>618</v>
      </c>
      <c r="D5" s="46" t="s">
        <v>619</v>
      </c>
      <c r="E5" s="46" t="s">
        <v>620</v>
      </c>
      <c r="F5" s="25" t="s">
        <v>17</v>
      </c>
      <c r="G5" s="28">
        <f ca="1">TODAY()</f>
        <v>45670</v>
      </c>
      <c r="H5" s="30"/>
    </row>
    <row r="6" spans="1:8" ht="46.8">
      <c r="A6" s="24" t="str">
        <f t="shared" ref="A6:A11" si="0">IF(OR(B6&lt;&gt;"",E6&lt;&gt;""),"["&amp;TEXT($B$2,"#")&amp;"-"&amp;TEXT(ROW()-4,"##")&amp;"]","")</f>
        <v>[Layout_CTSP-2]</v>
      </c>
      <c r="B6" s="46" t="s">
        <v>621</v>
      </c>
      <c r="C6" s="47" t="s">
        <v>622</v>
      </c>
      <c r="D6" s="46" t="s">
        <v>623</v>
      </c>
      <c r="E6" s="46" t="s">
        <v>624</v>
      </c>
      <c r="F6" s="25" t="s">
        <v>17</v>
      </c>
      <c r="G6" s="28">
        <f t="shared" ref="G6:G11" ca="1" si="1">TODAY()</f>
        <v>45670</v>
      </c>
      <c r="H6" s="30"/>
    </row>
    <row r="7" spans="1:8" ht="46.8">
      <c r="A7" s="24" t="str">
        <f t="shared" si="0"/>
        <v>[Layout_CTSP-3]</v>
      </c>
      <c r="B7" s="46" t="s">
        <v>625</v>
      </c>
      <c r="C7" s="144" t="s">
        <v>626</v>
      </c>
      <c r="D7" s="46" t="s">
        <v>627</v>
      </c>
      <c r="E7" s="46" t="s">
        <v>628</v>
      </c>
      <c r="F7" s="12" t="s">
        <v>17</v>
      </c>
      <c r="G7" s="28">
        <f t="shared" ca="1" si="1"/>
        <v>45670</v>
      </c>
      <c r="H7" s="30"/>
    </row>
    <row r="8" spans="1:8" ht="46.8">
      <c r="A8" s="24" t="str">
        <f t="shared" si="0"/>
        <v>[Layout_CTSP-4]</v>
      </c>
      <c r="B8" s="46" t="s">
        <v>629</v>
      </c>
      <c r="C8" s="143" t="s">
        <v>630</v>
      </c>
      <c r="D8" s="46" t="s">
        <v>631</v>
      </c>
      <c r="E8" s="46" t="s">
        <v>632</v>
      </c>
      <c r="F8" s="25" t="s">
        <v>17</v>
      </c>
      <c r="G8" s="28">
        <f t="shared" ca="1" si="1"/>
        <v>45670</v>
      </c>
      <c r="H8" s="30"/>
    </row>
    <row r="9" spans="1:8" ht="46.8">
      <c r="A9" s="24" t="str">
        <f t="shared" si="0"/>
        <v>[Layout_CTSP-5]</v>
      </c>
      <c r="B9" s="46" t="s">
        <v>633</v>
      </c>
      <c r="C9" s="143" t="s">
        <v>634</v>
      </c>
      <c r="D9" s="46" t="s">
        <v>635</v>
      </c>
      <c r="E9" s="46" t="s">
        <v>636</v>
      </c>
      <c r="F9" s="25" t="s">
        <v>17</v>
      </c>
      <c r="G9" s="28">
        <f t="shared" ca="1" si="1"/>
        <v>45670</v>
      </c>
      <c r="H9" s="30"/>
    </row>
    <row r="10" spans="1:8" ht="89.4" customHeight="1">
      <c r="A10" s="24" t="str">
        <f t="shared" si="0"/>
        <v>[Layout_CTSP-6]</v>
      </c>
      <c r="B10" s="46" t="s">
        <v>637</v>
      </c>
      <c r="C10" s="35"/>
      <c r="D10" s="46" t="s">
        <v>638</v>
      </c>
      <c r="E10" s="46" t="s">
        <v>639</v>
      </c>
      <c r="F10" s="12" t="s">
        <v>17</v>
      </c>
      <c r="G10" s="28">
        <f t="shared" ca="1" si="1"/>
        <v>45670</v>
      </c>
      <c r="H10" s="30"/>
    </row>
    <row r="11" spans="1:8" ht="62.4">
      <c r="A11" s="24" t="str">
        <f t="shared" si="0"/>
        <v>[Layout_CTSP-7]</v>
      </c>
      <c r="B11" s="46" t="s">
        <v>640</v>
      </c>
      <c r="C11" s="143" t="s">
        <v>641</v>
      </c>
      <c r="D11" s="46" t="s">
        <v>642</v>
      </c>
      <c r="E11" s="46" t="s">
        <v>643</v>
      </c>
      <c r="F11" s="25" t="s">
        <v>17</v>
      </c>
      <c r="G11" s="28">
        <f t="shared" ca="1" si="1"/>
        <v>45670</v>
      </c>
      <c r="H11" s="30"/>
    </row>
  </sheetData>
  <conditionalFormatting sqref="F5:F9">
    <cfRule type="cellIs" dxfId="5" priority="4" operator="equal">
      <formula>"Fail"</formula>
    </cfRule>
    <cfRule type="cellIs" dxfId="4" priority="5" operator="equal">
      <formula>"Untested"</formula>
    </cfRule>
    <cfRule type="cellIs" dxfId="3" priority="6" operator="equal">
      <formula>"N/A"</formula>
    </cfRule>
  </conditionalFormatting>
  <conditionalFormatting sqref="F10:F11">
    <cfRule type="cellIs" dxfId="2" priority="1" operator="equal">
      <formula>"Fail"</formula>
    </cfRule>
    <cfRule type="cellIs" dxfId="1" priority="2" operator="equal">
      <formula>"Untested"</formula>
    </cfRule>
    <cfRule type="cellIs" dxfId="0" priority="3" operator="equal">
      <formula>"N/A"</formula>
    </cfRule>
  </conditionalFormatting>
  <dataValidations count="1">
    <dataValidation type="list" allowBlank="1" showErrorMessage="1" sqref="F5:F11" xr:uid="{40DB482A-9030-4B3F-9AC2-C9C7E34D372F}">
      <formula1>"Pass,Fail,Untested,N/A"</formula1>
    </dataValidation>
  </dataValidations>
  <hyperlinks>
    <hyperlink ref="A1" location="'Test report'!A1" display="Back to TestReport" xr:uid="{DD35D0BB-0809-4F4C-B542-38514F8EA8B9}"/>
    <hyperlink ref="B1" location="BugList!A1" display="To Buglist" xr:uid="{C6CF4F50-4A69-4C73-8A39-75F4FBD72B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58B6-8E19-4F17-8E69-10AE11E080FA}">
  <dimension ref="A1:H36"/>
  <sheetViews>
    <sheetView topLeftCell="A33" workbookViewId="0">
      <selection activeCell="A4" sqref="A4:H36"/>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43</v>
      </c>
      <c r="C2" s="7"/>
      <c r="D2" s="2" t="e">
        <f>"Fail: "&amp;COUNTIF(#REF!,"Fail")</f>
        <v>#REF!</v>
      </c>
      <c r="E2" s="3" t="e">
        <f>"N/A: "&amp;COUNTIF(#REF!,"N/A")</f>
        <v>#REF!</v>
      </c>
      <c r="F2" s="4"/>
    </row>
    <row r="3" spans="1:8" ht="23.4" customHeight="1">
      <c r="A3" s="6" t="s">
        <v>3</v>
      </c>
      <c r="B3" s="6" t="s">
        <v>13</v>
      </c>
      <c r="C3" s="6"/>
      <c r="D3" s="2" t="e">
        <f>"Percent Complete: "&amp;ROUND((COUNTIF(#REF!,"Pass")*100)/((COUNTA($A$5:$A$986)*5)-COUNTIF(#REF!,"N/A")),2)&amp;"%"</f>
        <v>#REF!</v>
      </c>
      <c r="E3" s="8" t="str">
        <f>"Number of cases: "&amp;(COUNTA($A$5:$A$986))</f>
        <v>Number of cases: 32</v>
      </c>
      <c r="F3" s="9"/>
    </row>
    <row r="4" spans="1:8" ht="28.35" customHeight="1">
      <c r="A4" s="10" t="s">
        <v>4</v>
      </c>
      <c r="B4" s="10" t="s">
        <v>5</v>
      </c>
      <c r="C4" s="10" t="s">
        <v>6</v>
      </c>
      <c r="D4" s="10" t="s">
        <v>7</v>
      </c>
      <c r="E4" s="10" t="s">
        <v>8</v>
      </c>
      <c r="F4" s="10" t="s">
        <v>11</v>
      </c>
      <c r="G4" s="31" t="s">
        <v>9</v>
      </c>
      <c r="H4" s="31" t="s">
        <v>10</v>
      </c>
    </row>
    <row r="5" spans="1:8" ht="82.2" customHeight="1">
      <c r="A5" s="54" t="str">
        <f>IF(OR(B5&lt;&gt;H5,E5&lt;&gt;""),"["&amp;TEXT($B$2,"#")&amp;"-"&amp;TEXT(ROW()-4,"##")&amp;"]","")</f>
        <v>[dangky-1]</v>
      </c>
      <c r="B5" s="61" t="s">
        <v>44</v>
      </c>
      <c r="C5" s="48"/>
      <c r="D5" s="88" t="s">
        <v>48</v>
      </c>
      <c r="E5" s="32" t="s">
        <v>51</v>
      </c>
      <c r="F5" s="26" t="s">
        <v>17</v>
      </c>
      <c r="G5" s="58">
        <f ca="1">TODAY()</f>
        <v>45670</v>
      </c>
      <c r="H5" s="70"/>
    </row>
    <row r="6" spans="1:8" ht="21.6" customHeight="1">
      <c r="A6" s="129" t="s">
        <v>329</v>
      </c>
      <c r="B6" s="130"/>
      <c r="C6" s="130"/>
      <c r="D6" s="130"/>
      <c r="E6" s="130"/>
      <c r="F6" s="130"/>
      <c r="G6" s="130"/>
      <c r="H6" s="131"/>
    </row>
    <row r="7" spans="1:8" ht="60.6" customHeight="1">
      <c r="A7" s="89" t="str">
        <f t="shared" ref="A7:A23" si="0">IF(OR(B7&lt;&gt;"",E7&lt;&gt;""),"["&amp;TEXT($B$2,"#")&amp;"-"&amp;TEXT(ROW()-4,"##")&amp;"]","")</f>
        <v>[dangky-3]</v>
      </c>
      <c r="B7" s="90" t="s">
        <v>45</v>
      </c>
      <c r="C7" s="91"/>
      <c r="D7" s="63" t="s">
        <v>49</v>
      </c>
      <c r="E7" s="32" t="s">
        <v>319</v>
      </c>
      <c r="F7" s="92" t="s">
        <v>17</v>
      </c>
      <c r="G7" s="73">
        <f t="shared" ref="G7:G36" ca="1" si="1">TODAY()</f>
        <v>45670</v>
      </c>
      <c r="H7" s="74"/>
    </row>
    <row r="8" spans="1:8" ht="60.6" customHeight="1">
      <c r="A8" s="85" t="str">
        <f t="shared" si="0"/>
        <v>[dangky-4]</v>
      </c>
      <c r="B8" s="86" t="s">
        <v>323</v>
      </c>
      <c r="C8" s="34"/>
      <c r="D8" s="83" t="s">
        <v>324</v>
      </c>
      <c r="E8" s="84" t="s">
        <v>325</v>
      </c>
      <c r="F8" s="25" t="s">
        <v>17</v>
      </c>
      <c r="G8" s="28">
        <f t="shared" ca="1" si="1"/>
        <v>45670</v>
      </c>
      <c r="H8" s="30"/>
    </row>
    <row r="9" spans="1:8" ht="66" customHeight="1">
      <c r="A9" s="24" t="str">
        <f t="shared" si="0"/>
        <v>[dangky-5]</v>
      </c>
      <c r="B9" s="62" t="s">
        <v>320</v>
      </c>
      <c r="C9" s="29"/>
      <c r="D9" s="87" t="s">
        <v>321</v>
      </c>
      <c r="E9" s="33" t="s">
        <v>322</v>
      </c>
      <c r="F9" s="25" t="s">
        <v>17</v>
      </c>
      <c r="G9" s="28">
        <f t="shared" ca="1" si="1"/>
        <v>45670</v>
      </c>
      <c r="H9" s="30"/>
    </row>
    <row r="10" spans="1:8" ht="66" customHeight="1">
      <c r="A10" s="24" t="str">
        <f t="shared" si="0"/>
        <v>[dangky-6]</v>
      </c>
      <c r="B10" s="62" t="s">
        <v>326</v>
      </c>
      <c r="C10" s="29"/>
      <c r="D10" s="87" t="s">
        <v>327</v>
      </c>
      <c r="E10" s="33" t="s">
        <v>328</v>
      </c>
      <c r="F10" s="25" t="s">
        <v>17</v>
      </c>
      <c r="G10" s="28">
        <f t="shared" ca="1" si="1"/>
        <v>45670</v>
      </c>
      <c r="H10" s="30"/>
    </row>
    <row r="11" spans="1:8" ht="66" customHeight="1">
      <c r="A11" s="24" t="str">
        <f t="shared" si="0"/>
        <v>[dangky-7]</v>
      </c>
      <c r="B11" s="62" t="s">
        <v>330</v>
      </c>
      <c r="C11" s="29"/>
      <c r="D11" s="87" t="s">
        <v>331</v>
      </c>
      <c r="E11" s="33" t="s">
        <v>332</v>
      </c>
      <c r="F11" s="25" t="s">
        <v>17</v>
      </c>
      <c r="G11" s="28">
        <f t="shared" ca="1" si="1"/>
        <v>45670</v>
      </c>
      <c r="H11" s="30"/>
    </row>
    <row r="12" spans="1:8" ht="65.400000000000006" customHeight="1">
      <c r="A12" s="24" t="str">
        <f t="shared" si="0"/>
        <v>[dangky-8]</v>
      </c>
      <c r="B12" s="62" t="s">
        <v>333</v>
      </c>
      <c r="C12" s="29"/>
      <c r="D12" s="87" t="s">
        <v>334</v>
      </c>
      <c r="E12" s="33" t="s">
        <v>335</v>
      </c>
      <c r="F12" s="25" t="s">
        <v>17</v>
      </c>
      <c r="G12" s="28">
        <f t="shared" ca="1" si="1"/>
        <v>45670</v>
      </c>
      <c r="H12" s="30"/>
    </row>
    <row r="13" spans="1:8" ht="19.2" customHeight="1">
      <c r="A13" s="132" t="s">
        <v>336</v>
      </c>
      <c r="B13" s="133"/>
      <c r="C13" s="133"/>
      <c r="D13" s="133"/>
      <c r="E13" s="133"/>
      <c r="F13" s="133"/>
      <c r="G13" s="133"/>
      <c r="H13" s="134"/>
    </row>
    <row r="14" spans="1:8" ht="57.6" customHeight="1">
      <c r="A14" s="24" t="str">
        <f t="shared" si="0"/>
        <v>[dangky-10]</v>
      </c>
      <c r="B14" s="62" t="s">
        <v>46</v>
      </c>
      <c r="C14" s="29"/>
      <c r="D14" s="87" t="s">
        <v>342</v>
      </c>
      <c r="E14" s="33" t="s">
        <v>337</v>
      </c>
      <c r="F14" s="25" t="s">
        <v>17</v>
      </c>
      <c r="G14" s="28">
        <f t="shared" ca="1" si="1"/>
        <v>45670</v>
      </c>
      <c r="H14" s="29"/>
    </row>
    <row r="15" spans="1:8" ht="57.6" customHeight="1">
      <c r="A15" s="24" t="str">
        <f t="shared" si="0"/>
        <v>[dangky-11]</v>
      </c>
      <c r="B15" s="62" t="s">
        <v>338</v>
      </c>
      <c r="C15" s="29"/>
      <c r="D15" s="87" t="s">
        <v>341</v>
      </c>
      <c r="E15" s="33" t="s">
        <v>339</v>
      </c>
      <c r="F15" s="25" t="s">
        <v>17</v>
      </c>
      <c r="G15" s="28">
        <f t="shared" ca="1" si="1"/>
        <v>45670</v>
      </c>
      <c r="H15" s="29"/>
    </row>
    <row r="16" spans="1:8" ht="57.6" customHeight="1">
      <c r="A16" s="24" t="str">
        <f t="shared" si="0"/>
        <v>[dangky-12]</v>
      </c>
      <c r="B16" s="62" t="s">
        <v>340</v>
      </c>
      <c r="C16" s="29"/>
      <c r="D16" s="87" t="s">
        <v>346</v>
      </c>
      <c r="E16" s="33" t="s">
        <v>339</v>
      </c>
      <c r="F16" s="25" t="s">
        <v>17</v>
      </c>
      <c r="G16" s="28">
        <f t="shared" ca="1" si="1"/>
        <v>45670</v>
      </c>
      <c r="H16" s="29"/>
    </row>
    <row r="17" spans="1:8" ht="57.6" customHeight="1">
      <c r="A17" s="24" t="str">
        <f t="shared" si="0"/>
        <v>[dangky-13]</v>
      </c>
      <c r="B17" s="62" t="s">
        <v>368</v>
      </c>
      <c r="C17" s="29"/>
      <c r="D17" s="87" t="s">
        <v>369</v>
      </c>
      <c r="E17" s="33" t="s">
        <v>339</v>
      </c>
      <c r="F17" s="25" t="s">
        <v>17</v>
      </c>
      <c r="G17" s="28">
        <f t="shared" ca="1" si="1"/>
        <v>45670</v>
      </c>
      <c r="H17" s="29"/>
    </row>
    <row r="18" spans="1:8" ht="57.6" customHeight="1">
      <c r="A18" s="24" t="str">
        <f t="shared" si="0"/>
        <v>[dangky-14]</v>
      </c>
      <c r="B18" s="62" t="s">
        <v>345</v>
      </c>
      <c r="C18" s="29"/>
      <c r="D18" s="87" t="s">
        <v>347</v>
      </c>
      <c r="E18" s="33" t="s">
        <v>339</v>
      </c>
      <c r="F18" s="25" t="s">
        <v>17</v>
      </c>
      <c r="G18" s="28">
        <f t="shared" ca="1" si="1"/>
        <v>45670</v>
      </c>
      <c r="H18" s="29"/>
    </row>
    <row r="19" spans="1:8" ht="57.6" customHeight="1">
      <c r="A19" s="24" t="str">
        <f t="shared" si="0"/>
        <v>[dangky-15]</v>
      </c>
      <c r="B19" s="62" t="s">
        <v>28</v>
      </c>
      <c r="C19" s="29"/>
      <c r="D19" s="87" t="s">
        <v>343</v>
      </c>
      <c r="E19" s="33" t="s">
        <v>344</v>
      </c>
      <c r="F19" s="25" t="s">
        <v>17</v>
      </c>
      <c r="G19" s="28">
        <f t="shared" ca="1" si="1"/>
        <v>45670</v>
      </c>
      <c r="H19" s="29"/>
    </row>
    <row r="20" spans="1:8" ht="24" customHeight="1">
      <c r="A20" s="132" t="s">
        <v>348</v>
      </c>
      <c r="B20" s="133"/>
      <c r="C20" s="133"/>
      <c r="D20" s="133"/>
      <c r="E20" s="133"/>
      <c r="F20" s="133"/>
      <c r="G20" s="133"/>
      <c r="H20" s="134"/>
    </row>
    <row r="21" spans="1:8" ht="55.2" customHeight="1">
      <c r="A21" s="24" t="str">
        <f t="shared" si="0"/>
        <v>[dangky-17]</v>
      </c>
      <c r="B21" s="62" t="s">
        <v>349</v>
      </c>
      <c r="C21" s="15"/>
      <c r="D21" s="87" t="s">
        <v>350</v>
      </c>
      <c r="E21" s="33" t="s">
        <v>339</v>
      </c>
      <c r="F21" s="26" t="s">
        <v>220</v>
      </c>
      <c r="G21" s="28">
        <f t="shared" ca="1" si="1"/>
        <v>45670</v>
      </c>
      <c r="H21" s="29"/>
    </row>
    <row r="22" spans="1:8" ht="55.2" customHeight="1">
      <c r="A22" s="24" t="str">
        <f t="shared" si="0"/>
        <v>[dangky-18]</v>
      </c>
      <c r="B22" s="62" t="s">
        <v>351</v>
      </c>
      <c r="C22" s="15"/>
      <c r="D22" s="87" t="s">
        <v>352</v>
      </c>
      <c r="E22" s="33" t="s">
        <v>339</v>
      </c>
      <c r="F22" s="13" t="s">
        <v>17</v>
      </c>
      <c r="G22" s="28">
        <f t="shared" ca="1" si="1"/>
        <v>45670</v>
      </c>
      <c r="H22" s="29"/>
    </row>
    <row r="23" spans="1:8" ht="55.2" customHeight="1">
      <c r="A23" s="24" t="str">
        <f t="shared" si="0"/>
        <v>[dangky-19]</v>
      </c>
      <c r="B23" s="62" t="s">
        <v>353</v>
      </c>
      <c r="C23" s="15"/>
      <c r="D23" s="87" t="s">
        <v>354</v>
      </c>
      <c r="E23" s="33" t="s">
        <v>344</v>
      </c>
      <c r="F23" s="13" t="s">
        <v>17</v>
      </c>
      <c r="G23" s="28">
        <f t="shared" ca="1" si="1"/>
        <v>45670</v>
      </c>
      <c r="H23" s="29"/>
    </row>
    <row r="24" spans="1:8" ht="52.8">
      <c r="A24" s="54" t="str">
        <f>IF(OR(B24&lt;&gt;"",E24&lt;&gt;""),"["&amp;TEXT($B$2,"#")&amp;"-"&amp;TEXT(ROW()-4,"##")&amp;"]","")</f>
        <v>[dangky-20]</v>
      </c>
      <c r="B24" s="93" t="s">
        <v>47</v>
      </c>
      <c r="C24" s="77"/>
      <c r="D24" s="94" t="s">
        <v>50</v>
      </c>
      <c r="E24" s="95" t="s">
        <v>355</v>
      </c>
      <c r="F24" s="96" t="s">
        <v>17</v>
      </c>
      <c r="G24" s="58">
        <f t="shared" ca="1" si="1"/>
        <v>45670</v>
      </c>
      <c r="H24" s="59"/>
    </row>
    <row r="25" spans="1:8" ht="15.6" customHeight="1">
      <c r="A25" s="135" t="s">
        <v>356</v>
      </c>
      <c r="B25" s="136"/>
      <c r="C25" s="136"/>
      <c r="D25" s="136"/>
      <c r="E25" s="136"/>
      <c r="F25" s="136"/>
      <c r="G25" s="136"/>
      <c r="H25" s="137"/>
    </row>
    <row r="26" spans="1:8" ht="58.2" customHeight="1">
      <c r="A26" s="97" t="str">
        <f>IF(OR(B24&lt;&gt;"",E24&lt;&gt;""),"["&amp;TEXT($B$2,"#")&amp;"-"&amp;TEXT(ROW()-4,"##")&amp;"]","")</f>
        <v>[dangky-22]</v>
      </c>
      <c r="B26" s="98" t="s">
        <v>357</v>
      </c>
      <c r="C26" s="98"/>
      <c r="D26" s="98" t="s">
        <v>360</v>
      </c>
      <c r="E26" s="98" t="s">
        <v>358</v>
      </c>
      <c r="F26" s="96" t="s">
        <v>17</v>
      </c>
      <c r="G26" s="58">
        <f t="shared" ca="1" si="1"/>
        <v>45670</v>
      </c>
      <c r="H26" s="98"/>
    </row>
    <row r="27" spans="1:8" ht="54" customHeight="1">
      <c r="A27" s="97" t="str">
        <f>IF(OR(B25&lt;&gt;"",E25&lt;&gt;""),"["&amp;TEXT($B$2,"#")&amp;"-"&amp;TEXT(ROW()-4,"##")&amp;"]","")</f>
        <v/>
      </c>
      <c r="B27" s="98" t="s">
        <v>359</v>
      </c>
      <c r="C27" s="98"/>
      <c r="D27" s="98" t="s">
        <v>361</v>
      </c>
      <c r="E27" s="98" t="s">
        <v>362</v>
      </c>
      <c r="F27" s="96" t="s">
        <v>17</v>
      </c>
      <c r="G27" s="58">
        <f t="shared" ca="1" si="1"/>
        <v>45670</v>
      </c>
      <c r="H27" s="98"/>
    </row>
    <row r="28" spans="1:8" ht="52.2" customHeight="1">
      <c r="A28" s="97" t="str">
        <f t="shared" ref="A28:A29" si="2">IF(OR(B26&lt;&gt;"",E26&lt;&gt;""),"["&amp;TEXT($B$2,"#")&amp;"-"&amp;TEXT(ROW()-4,"##")&amp;"]","")</f>
        <v>[dangky-24]</v>
      </c>
      <c r="B28" s="98" t="s">
        <v>363</v>
      </c>
      <c r="C28" s="98"/>
      <c r="D28" s="98" t="s">
        <v>364</v>
      </c>
      <c r="E28" s="33" t="s">
        <v>339</v>
      </c>
      <c r="F28" s="96" t="s">
        <v>17</v>
      </c>
      <c r="G28" s="58">
        <f t="shared" ca="1" si="1"/>
        <v>45670</v>
      </c>
      <c r="H28" s="98"/>
    </row>
    <row r="29" spans="1:8" ht="33" customHeight="1">
      <c r="A29" s="108" t="str">
        <f t="shared" si="2"/>
        <v>[dangky-25]</v>
      </c>
      <c r="B29" s="110" t="s">
        <v>365</v>
      </c>
      <c r="C29" s="109"/>
      <c r="D29" s="109" t="s">
        <v>366</v>
      </c>
      <c r="E29" s="109" t="s">
        <v>367</v>
      </c>
      <c r="F29" s="96" t="s">
        <v>17</v>
      </c>
      <c r="G29" s="58">
        <f t="shared" ca="1" si="1"/>
        <v>45670</v>
      </c>
      <c r="H29" s="109"/>
    </row>
    <row r="30" spans="1:8" ht="46.8" customHeight="1">
      <c r="A30" s="97" t="s">
        <v>456</v>
      </c>
      <c r="B30" s="111" t="s">
        <v>462</v>
      </c>
      <c r="C30" s="112" t="s">
        <v>463</v>
      </c>
      <c r="D30" s="98" t="s">
        <v>464</v>
      </c>
      <c r="E30" s="98" t="s">
        <v>465</v>
      </c>
      <c r="F30" s="96" t="s">
        <v>17</v>
      </c>
      <c r="G30" s="58">
        <f t="shared" ca="1" si="1"/>
        <v>45670</v>
      </c>
      <c r="H30" s="98"/>
    </row>
    <row r="31" spans="1:8" ht="66" customHeight="1">
      <c r="A31" s="97" t="s">
        <v>457</v>
      </c>
      <c r="B31" s="111" t="s">
        <v>466</v>
      </c>
      <c r="C31" s="112" t="s">
        <v>467</v>
      </c>
      <c r="D31" s="98" t="s">
        <v>468</v>
      </c>
      <c r="E31" s="98" t="s">
        <v>418</v>
      </c>
      <c r="F31" s="96" t="s">
        <v>17</v>
      </c>
      <c r="G31" s="58">
        <f t="shared" ca="1" si="1"/>
        <v>45670</v>
      </c>
      <c r="H31" s="98"/>
    </row>
    <row r="32" spans="1:8" ht="63" customHeight="1">
      <c r="A32" s="97" t="s">
        <v>458</v>
      </c>
      <c r="B32" s="111" t="s">
        <v>469</v>
      </c>
      <c r="C32" s="112" t="s">
        <v>470</v>
      </c>
      <c r="D32" s="98" t="s">
        <v>471</v>
      </c>
      <c r="E32" s="98" t="s">
        <v>472</v>
      </c>
      <c r="F32" s="96" t="s">
        <v>17</v>
      </c>
      <c r="G32" s="58">
        <f t="shared" ca="1" si="1"/>
        <v>45670</v>
      </c>
      <c r="H32" s="98"/>
    </row>
    <row r="33" spans="1:8" ht="57.6" customHeight="1">
      <c r="A33" s="97" t="s">
        <v>459</v>
      </c>
      <c r="B33" s="111" t="s">
        <v>473</v>
      </c>
      <c r="C33" s="112" t="s">
        <v>445</v>
      </c>
      <c r="D33" s="98" t="s">
        <v>474</v>
      </c>
      <c r="E33" s="98" t="s">
        <v>475</v>
      </c>
      <c r="F33" s="96" t="s">
        <v>17</v>
      </c>
      <c r="G33" s="58">
        <f t="shared" ca="1" si="1"/>
        <v>45670</v>
      </c>
      <c r="H33" s="98"/>
    </row>
    <row r="34" spans="1:8" ht="86.4" customHeight="1">
      <c r="A34" s="97" t="s">
        <v>460</v>
      </c>
      <c r="B34" s="111" t="s">
        <v>476</v>
      </c>
      <c r="C34" s="112" t="s">
        <v>477</v>
      </c>
      <c r="D34" s="98" t="s">
        <v>478</v>
      </c>
      <c r="E34" s="98" t="s">
        <v>451</v>
      </c>
      <c r="F34" s="96" t="s">
        <v>17</v>
      </c>
      <c r="G34" s="58">
        <f t="shared" ca="1" si="1"/>
        <v>45670</v>
      </c>
      <c r="H34" s="98"/>
    </row>
    <row r="35" spans="1:8" ht="86.4" customHeight="1">
      <c r="A35" s="97" t="s">
        <v>461</v>
      </c>
      <c r="B35" s="111" t="s">
        <v>480</v>
      </c>
      <c r="C35" s="112" t="s">
        <v>481</v>
      </c>
      <c r="D35" s="98" t="s">
        <v>482</v>
      </c>
      <c r="E35" s="98" t="s">
        <v>483</v>
      </c>
      <c r="F35" s="96"/>
      <c r="G35" s="58"/>
      <c r="H35" s="98"/>
    </row>
    <row r="36" spans="1:8" ht="97.8" customHeight="1">
      <c r="A36" s="97" t="s">
        <v>479</v>
      </c>
      <c r="B36" s="111" t="s">
        <v>484</v>
      </c>
      <c r="C36" s="112" t="s">
        <v>485</v>
      </c>
      <c r="D36" s="98" t="s">
        <v>486</v>
      </c>
      <c r="E36" s="98" t="s">
        <v>487</v>
      </c>
      <c r="F36" s="96" t="s">
        <v>17</v>
      </c>
      <c r="G36" s="58">
        <f t="shared" ca="1" si="1"/>
        <v>45670</v>
      </c>
      <c r="H36" s="98"/>
    </row>
  </sheetData>
  <mergeCells count="4">
    <mergeCell ref="A6:H6"/>
    <mergeCell ref="A13:H13"/>
    <mergeCell ref="A20:H20"/>
    <mergeCell ref="A25:H25"/>
  </mergeCells>
  <phoneticPr fontId="12" type="noConversion"/>
  <conditionalFormatting sqref="F5 F7:F12 F14:F19 F21:F24">
    <cfRule type="cellIs" dxfId="44" priority="4" operator="equal">
      <formula>"Fail"</formula>
    </cfRule>
    <cfRule type="cellIs" dxfId="43" priority="5" operator="equal">
      <formula>"Untested"</formula>
    </cfRule>
    <cfRule type="cellIs" dxfId="42" priority="6" operator="equal">
      <formula>"N/A"</formula>
    </cfRule>
  </conditionalFormatting>
  <conditionalFormatting sqref="F26:F36">
    <cfRule type="cellIs" dxfId="41" priority="1" operator="equal">
      <formula>"Fail"</formula>
    </cfRule>
    <cfRule type="cellIs" dxfId="40" priority="2" operator="equal">
      <formula>"Untested"</formula>
    </cfRule>
    <cfRule type="cellIs" dxfId="39" priority="3" operator="equal">
      <formula>"N/A"</formula>
    </cfRule>
  </conditionalFormatting>
  <dataValidations count="1">
    <dataValidation type="list" allowBlank="1" showErrorMessage="1" sqref="F5 F7:F12 F26:F36 F21:F24 F14:F19" xr:uid="{BB5AAE06-DAFE-4FC5-9677-552FB1971910}">
      <formula1>"Pass,Fail,Untested,N/A"</formula1>
    </dataValidation>
  </dataValidations>
  <hyperlinks>
    <hyperlink ref="A1" location="'Test report'!A1" display="Back to TestReport" xr:uid="{2B1E05C6-1EBA-427C-9C7D-789CA3FA6131}"/>
    <hyperlink ref="B1" location="BugList!A1" display="To Buglist" xr:uid="{85A57764-1C17-4C52-A49D-2929A59BE3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359-962E-4A76-9F2D-58C048484CDC}">
  <dimension ref="A1:H22"/>
  <sheetViews>
    <sheetView workbookViewId="0">
      <selection activeCell="A23" sqref="A23:XFD23"/>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52</v>
      </c>
      <c r="C2" s="7"/>
      <c r="D2" s="2" t="e">
        <f>"Fail: "&amp;COUNTIF(#REF!,"Fail")</f>
        <v>#REF!</v>
      </c>
      <c r="E2" s="3" t="e">
        <f>"N/A: "&amp;COUNTIF(#REF!,"N/A")</f>
        <v>#REF!</v>
      </c>
      <c r="F2" s="4"/>
    </row>
    <row r="3" spans="1:8" ht="23.4" customHeight="1">
      <c r="A3" s="6" t="s">
        <v>3</v>
      </c>
      <c r="B3" s="6" t="s">
        <v>13</v>
      </c>
      <c r="C3" s="6"/>
      <c r="D3" s="2" t="e">
        <f>"Percent Complete: "&amp;ROUND((COUNTIF(#REF!,"Pass")*100)/((COUNTA($A$5:$A$975)*5)-COUNTIF(#REF!,"N/A")),2)&amp;"%"</f>
        <v>#REF!</v>
      </c>
      <c r="E3" s="8" t="str">
        <f>"Number of cases: "&amp;(COUNTA($A$5:$A$975))</f>
        <v>Number of cases: 17</v>
      </c>
      <c r="F3" s="9"/>
    </row>
    <row r="4" spans="1:8" ht="28.35" customHeight="1">
      <c r="A4" s="10" t="s">
        <v>4</v>
      </c>
      <c r="B4" s="10" t="s">
        <v>5</v>
      </c>
      <c r="C4" s="10" t="s">
        <v>6</v>
      </c>
      <c r="D4" s="10" t="s">
        <v>7</v>
      </c>
      <c r="E4" s="10" t="s">
        <v>8</v>
      </c>
      <c r="F4" s="10" t="s">
        <v>11</v>
      </c>
      <c r="G4" s="31" t="s">
        <v>9</v>
      </c>
      <c r="H4" s="31" t="s">
        <v>10</v>
      </c>
    </row>
    <row r="5" spans="1:8" ht="82.2" customHeight="1">
      <c r="A5" s="24" t="str">
        <f>IF(OR(B5&lt;&gt;H5,E5&lt;&gt;""),"["&amp;TEXT($B$2,"#")&amp;"-"&amp;TEXT(ROW()-4,"##")&amp;"]","")</f>
        <v>[Timkiem-1]</v>
      </c>
      <c r="B5" s="114" t="s">
        <v>53</v>
      </c>
      <c r="C5" s="36" t="s">
        <v>63</v>
      </c>
      <c r="D5" s="39" t="s">
        <v>370</v>
      </c>
      <c r="E5" s="16" t="s">
        <v>76</v>
      </c>
      <c r="F5" s="25" t="s">
        <v>17</v>
      </c>
      <c r="G5" s="28">
        <f ca="1">TODAY()</f>
        <v>45670</v>
      </c>
      <c r="H5" s="30"/>
    </row>
    <row r="6" spans="1:8" ht="46.8">
      <c r="A6" s="24" t="str">
        <f t="shared" ref="A6:A14" si="0">IF(OR(B6&lt;&gt;"",E6&lt;&gt;""),"["&amp;TEXT($B$2,"#")&amp;"-"&amp;TEXT(ROW()-4,"##")&amp;"]","")</f>
        <v>[Timkiem-2]</v>
      </c>
      <c r="B6" s="115" t="s">
        <v>54</v>
      </c>
      <c r="C6" s="42" t="s">
        <v>64</v>
      </c>
      <c r="D6" s="18" t="s">
        <v>67</v>
      </c>
      <c r="E6" s="17" t="s">
        <v>77</v>
      </c>
      <c r="F6" s="25" t="s">
        <v>17</v>
      </c>
      <c r="G6" s="28">
        <f t="shared" ref="G6:G20" ca="1" si="1">TODAY()</f>
        <v>45670</v>
      </c>
      <c r="H6" s="30"/>
    </row>
    <row r="7" spans="1:8" ht="50.25" customHeight="1">
      <c r="A7" s="24" t="str">
        <f t="shared" si="0"/>
        <v>[Timkiem-3]</v>
      </c>
      <c r="B7" s="116" t="s">
        <v>55</v>
      </c>
      <c r="C7" s="35"/>
      <c r="D7" s="40" t="s">
        <v>68</v>
      </c>
      <c r="E7" s="17" t="s">
        <v>78</v>
      </c>
      <c r="F7" s="12" t="s">
        <v>17</v>
      </c>
      <c r="G7" s="28">
        <f t="shared" ca="1" si="1"/>
        <v>45670</v>
      </c>
      <c r="H7" s="30"/>
    </row>
    <row r="8" spans="1:8" ht="31.2">
      <c r="A8" s="24" t="str">
        <f t="shared" si="0"/>
        <v>[Timkiem-4]</v>
      </c>
      <c r="B8" s="117" t="s">
        <v>56</v>
      </c>
      <c r="C8" s="29"/>
      <c r="D8" s="41" t="s">
        <v>69</v>
      </c>
      <c r="E8" s="17" t="s">
        <v>79</v>
      </c>
      <c r="F8" s="25" t="s">
        <v>17</v>
      </c>
      <c r="G8" s="28">
        <f t="shared" ca="1" si="1"/>
        <v>45670</v>
      </c>
      <c r="H8" s="30"/>
    </row>
    <row r="9" spans="1:8" ht="31.2">
      <c r="A9" s="24" t="str">
        <f t="shared" si="0"/>
        <v>[Timkiem-5]</v>
      </c>
      <c r="B9" s="117" t="s">
        <v>57</v>
      </c>
      <c r="C9" s="47" t="s">
        <v>65</v>
      </c>
      <c r="D9" s="41" t="s">
        <v>70</v>
      </c>
      <c r="E9" s="17" t="s">
        <v>80</v>
      </c>
      <c r="F9" s="25" t="s">
        <v>17</v>
      </c>
      <c r="G9" s="28">
        <f t="shared" ca="1" si="1"/>
        <v>45670</v>
      </c>
      <c r="H9" s="30"/>
    </row>
    <row r="10" spans="1:8" ht="46.8">
      <c r="A10" s="24" t="str">
        <f t="shared" si="0"/>
        <v>[Timkiem-6]</v>
      </c>
      <c r="B10" s="117" t="s">
        <v>58</v>
      </c>
      <c r="C10" s="65" t="s">
        <v>65</v>
      </c>
      <c r="D10" s="41" t="s">
        <v>71</v>
      </c>
      <c r="E10" s="17" t="s">
        <v>81</v>
      </c>
      <c r="F10" s="25" t="s">
        <v>17</v>
      </c>
      <c r="G10" s="28">
        <f t="shared" ca="1" si="1"/>
        <v>45670</v>
      </c>
      <c r="H10" s="29"/>
    </row>
    <row r="11" spans="1:8" ht="46.8">
      <c r="A11" s="24" t="str">
        <f t="shared" si="0"/>
        <v>[Timkiem-7]</v>
      </c>
      <c r="B11" s="117" t="s">
        <v>59</v>
      </c>
      <c r="C11" s="65" t="s">
        <v>65</v>
      </c>
      <c r="D11" s="41" t="s">
        <v>72</v>
      </c>
      <c r="E11" s="17" t="s">
        <v>82</v>
      </c>
      <c r="F11" s="25" t="s">
        <v>17</v>
      </c>
      <c r="G11" s="28">
        <f t="shared" ca="1" si="1"/>
        <v>45670</v>
      </c>
      <c r="H11" s="29"/>
    </row>
    <row r="12" spans="1:8" ht="31.2">
      <c r="A12" s="24" t="str">
        <f t="shared" si="0"/>
        <v>[Timkiem-8]</v>
      </c>
      <c r="B12" s="118" t="s">
        <v>60</v>
      </c>
      <c r="C12" s="15" t="s">
        <v>66</v>
      </c>
      <c r="D12" s="17" t="s">
        <v>73</v>
      </c>
      <c r="E12" s="17" t="s">
        <v>83</v>
      </c>
      <c r="F12" s="26" t="s">
        <v>17</v>
      </c>
      <c r="G12" s="28">
        <f t="shared" ca="1" si="1"/>
        <v>45670</v>
      </c>
      <c r="H12" s="29"/>
    </row>
    <row r="13" spans="1:8" ht="46.8">
      <c r="A13" s="24" t="str">
        <f t="shared" si="0"/>
        <v>[Timkiem-9]</v>
      </c>
      <c r="B13" s="119" t="s">
        <v>61</v>
      </c>
      <c r="C13" s="37"/>
      <c r="D13" s="20" t="s">
        <v>74</v>
      </c>
      <c r="E13" s="20" t="s">
        <v>84</v>
      </c>
      <c r="F13" s="27" t="s">
        <v>17</v>
      </c>
      <c r="G13" s="28">
        <f t="shared" ca="1" si="1"/>
        <v>45670</v>
      </c>
      <c r="H13" s="29"/>
    </row>
    <row r="14" spans="1:8" ht="41.4">
      <c r="A14" s="54" t="str">
        <f t="shared" si="0"/>
        <v>[Timkiem-10]</v>
      </c>
      <c r="B14" s="120" t="s">
        <v>62</v>
      </c>
      <c r="C14" s="50" t="s">
        <v>65</v>
      </c>
      <c r="D14" s="113" t="s">
        <v>75</v>
      </c>
      <c r="E14" s="113" t="s">
        <v>85</v>
      </c>
      <c r="F14" s="57" t="s">
        <v>17</v>
      </c>
      <c r="G14" s="58">
        <f t="shared" ca="1" si="1"/>
        <v>45670</v>
      </c>
      <c r="H14" s="59"/>
    </row>
    <row r="15" spans="1:8" ht="56.4" customHeight="1">
      <c r="A15" s="97" t="s">
        <v>488</v>
      </c>
      <c r="B15" s="101" t="s">
        <v>489</v>
      </c>
      <c r="C15" s="101" t="s">
        <v>490</v>
      </c>
      <c r="D15" s="101" t="s">
        <v>491</v>
      </c>
      <c r="E15" s="101" t="s">
        <v>492</v>
      </c>
      <c r="F15" s="57" t="s">
        <v>17</v>
      </c>
      <c r="G15" s="58">
        <f t="shared" ca="1" si="1"/>
        <v>45670</v>
      </c>
      <c r="H15" s="105"/>
    </row>
    <row r="16" spans="1:8" ht="88.2" customHeight="1">
      <c r="A16" s="97" t="s">
        <v>493</v>
      </c>
      <c r="B16" s="101" t="s">
        <v>499</v>
      </c>
      <c r="C16" s="101" t="s">
        <v>490</v>
      </c>
      <c r="D16" s="101" t="s">
        <v>500</v>
      </c>
      <c r="E16" s="101" t="s">
        <v>501</v>
      </c>
      <c r="F16" s="57" t="s">
        <v>17</v>
      </c>
      <c r="G16" s="58">
        <f t="shared" ca="1" si="1"/>
        <v>45670</v>
      </c>
      <c r="H16" s="105"/>
    </row>
    <row r="17" spans="1:8" ht="70.8" customHeight="1">
      <c r="A17" s="97" t="s">
        <v>494</v>
      </c>
      <c r="B17" s="101" t="s">
        <v>502</v>
      </c>
      <c r="C17" s="101" t="s">
        <v>490</v>
      </c>
      <c r="D17" s="101" t="s">
        <v>503</v>
      </c>
      <c r="E17" s="101" t="s">
        <v>504</v>
      </c>
      <c r="F17" s="57" t="s">
        <v>17</v>
      </c>
      <c r="G17" s="58">
        <f t="shared" ca="1" si="1"/>
        <v>45670</v>
      </c>
      <c r="H17" s="105"/>
    </row>
    <row r="18" spans="1:8" ht="62.4" customHeight="1">
      <c r="A18" s="97" t="s">
        <v>495</v>
      </c>
      <c r="B18" s="101" t="s">
        <v>505</v>
      </c>
      <c r="C18" s="101" t="s">
        <v>506</v>
      </c>
      <c r="D18" s="101" t="s">
        <v>507</v>
      </c>
      <c r="E18" s="101" t="s">
        <v>508</v>
      </c>
      <c r="F18" s="57" t="s">
        <v>17</v>
      </c>
      <c r="G18" s="58">
        <f t="shared" ca="1" si="1"/>
        <v>45670</v>
      </c>
      <c r="H18" s="105"/>
    </row>
    <row r="19" spans="1:8" ht="84.6" customHeight="1">
      <c r="A19" s="97" t="s">
        <v>496</v>
      </c>
      <c r="B19" s="101" t="s">
        <v>509</v>
      </c>
      <c r="C19" s="101" t="s">
        <v>445</v>
      </c>
      <c r="D19" s="101" t="s">
        <v>510</v>
      </c>
      <c r="E19" s="101" t="s">
        <v>511</v>
      </c>
      <c r="F19" s="57" t="s">
        <v>17</v>
      </c>
      <c r="G19" s="58">
        <f t="shared" ca="1" si="1"/>
        <v>45670</v>
      </c>
      <c r="H19" s="105"/>
    </row>
    <row r="20" spans="1:8" ht="92.4" customHeight="1">
      <c r="A20" s="97" t="s">
        <v>497</v>
      </c>
      <c r="B20" s="101" t="s">
        <v>512</v>
      </c>
      <c r="C20" s="101" t="s">
        <v>490</v>
      </c>
      <c r="D20" s="101" t="s">
        <v>513</v>
      </c>
      <c r="E20" s="101" t="s">
        <v>514</v>
      </c>
      <c r="F20" s="57" t="s">
        <v>17</v>
      </c>
      <c r="G20" s="58">
        <f t="shared" ca="1" si="1"/>
        <v>45670</v>
      </c>
      <c r="H20" s="105"/>
    </row>
    <row r="21" spans="1:8" ht="92.4" customHeight="1">
      <c r="A21" s="97" t="s">
        <v>498</v>
      </c>
      <c r="B21" s="101" t="s">
        <v>515</v>
      </c>
      <c r="C21" s="101" t="s">
        <v>516</v>
      </c>
      <c r="D21" s="101" t="s">
        <v>517</v>
      </c>
      <c r="E21" s="101" t="s">
        <v>518</v>
      </c>
      <c r="F21" s="57"/>
      <c r="G21" s="58"/>
      <c r="H21" s="105"/>
    </row>
    <row r="22" spans="1:8" ht="92.4" customHeight="1">
      <c r="A22" s="97"/>
      <c r="B22" s="101"/>
      <c r="C22" s="101"/>
      <c r="D22" s="101"/>
      <c r="E22" s="101"/>
      <c r="F22" s="57"/>
      <c r="G22" s="58"/>
      <c r="H22" s="105"/>
    </row>
  </sheetData>
  <phoneticPr fontId="12" type="noConversion"/>
  <conditionalFormatting sqref="F5:F22">
    <cfRule type="cellIs" dxfId="38" priority="1" operator="equal">
      <formula>"Fail"</formula>
    </cfRule>
    <cfRule type="cellIs" dxfId="37" priority="2" operator="equal">
      <formula>"Untested"</formula>
    </cfRule>
    <cfRule type="cellIs" dxfId="36" priority="3" operator="equal">
      <formula>"N/A"</formula>
    </cfRule>
  </conditionalFormatting>
  <dataValidations count="1">
    <dataValidation type="list" allowBlank="1" showErrorMessage="1" sqref="F5:F22" xr:uid="{6F028871-952D-4F12-A057-C0B153D42CC7}">
      <formula1>"Pass,Fail,Untested,N/A"</formula1>
    </dataValidation>
  </dataValidations>
  <hyperlinks>
    <hyperlink ref="A1" location="'Test report'!A1" display="Back to TestReport" xr:uid="{EA98B599-72D8-4988-BAC8-DAA7F8F092E9}"/>
    <hyperlink ref="B1" location="BugList!A1" display="To Buglist" xr:uid="{BDF42553-95BF-4B27-8A49-1147CCE771F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918D6-B3C5-424A-BBA2-486C8CD70C13}">
  <dimension ref="A1:H21"/>
  <sheetViews>
    <sheetView topLeftCell="A5" workbookViewId="0">
      <selection activeCell="B8" sqref="B8"/>
    </sheetView>
  </sheetViews>
  <sheetFormatPr defaultColWidth="9" defaultRowHeight="10.199999999999999"/>
  <cols>
    <col min="1" max="1" width="16.554687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86</v>
      </c>
      <c r="C2" s="7"/>
      <c r="D2" s="2" t="e">
        <f>"Fail: "&amp;COUNTIF(#REF!,"Fail")</f>
        <v>#REF!</v>
      </c>
      <c r="E2" s="3" t="e">
        <f>"N/A: "&amp;COUNTIF(#REF!,"N/A")</f>
        <v>#REF!</v>
      </c>
      <c r="F2" s="4"/>
    </row>
    <row r="3" spans="1:8" ht="23.4" customHeight="1">
      <c r="A3" s="6" t="s">
        <v>3</v>
      </c>
      <c r="B3" s="6" t="s">
        <v>13</v>
      </c>
      <c r="C3" s="6"/>
      <c r="D3" s="2" t="e">
        <f>"Percent Complete: "&amp;ROUND((COUNTIF(#REF!,"Pass")*100)/((COUNTA($A$5:$A$974)*5)-COUNTIF(#REF!,"N/A")),2)&amp;"%"</f>
        <v>#REF!</v>
      </c>
      <c r="E3" s="8" t="str">
        <f>"Number of cases: "&amp;(COUNTA($A$5:$A$974))</f>
        <v>Number of cases: 17</v>
      </c>
      <c r="F3" s="9"/>
    </row>
    <row r="4" spans="1:8" ht="28.35" customHeight="1">
      <c r="A4" s="10" t="s">
        <v>4</v>
      </c>
      <c r="B4" s="10" t="s">
        <v>5</v>
      </c>
      <c r="C4" s="10" t="s">
        <v>6</v>
      </c>
      <c r="D4" s="10" t="s">
        <v>7</v>
      </c>
      <c r="E4" s="10" t="s">
        <v>8</v>
      </c>
      <c r="F4" s="10" t="s">
        <v>11</v>
      </c>
      <c r="G4" s="31" t="s">
        <v>9</v>
      </c>
      <c r="H4" s="31" t="s">
        <v>10</v>
      </c>
    </row>
    <row r="5" spans="1:8" ht="127.2" customHeight="1">
      <c r="A5" s="24" t="str">
        <f>IF(OR(B5&lt;&gt;H5,E5&lt;&gt;""),"["&amp;TEXT($B$2,"#")&amp;"-"&amp;TEXT(ROW()-4,"##")&amp;"]","")</f>
        <v>[giohang-1]</v>
      </c>
      <c r="B5" s="123" t="s">
        <v>87</v>
      </c>
      <c r="C5" s="22" t="s">
        <v>89</v>
      </c>
      <c r="D5" s="22" t="s">
        <v>95</v>
      </c>
      <c r="E5" s="22" t="s">
        <v>104</v>
      </c>
      <c r="F5" s="25" t="s">
        <v>17</v>
      </c>
      <c r="G5" s="28">
        <f ca="1">TODAY()</f>
        <v>45670</v>
      </c>
      <c r="H5" s="30"/>
    </row>
    <row r="6" spans="1:8" ht="111.6" customHeight="1">
      <c r="A6" s="24" t="str">
        <f t="shared" ref="A6:A15" si="0">IF(OR(B6&lt;&gt;"",E6&lt;&gt;""),"["&amp;TEXT($B$2,"#")&amp;"-"&amp;TEXT(ROW()-4,"##")&amp;"]","")</f>
        <v>[giohang-2]</v>
      </c>
      <c r="B6" s="124" t="s">
        <v>88</v>
      </c>
      <c r="C6" s="22" t="s">
        <v>89</v>
      </c>
      <c r="D6" s="22" t="s">
        <v>96</v>
      </c>
      <c r="E6" s="48" t="s">
        <v>105</v>
      </c>
      <c r="F6" s="25" t="s">
        <v>17</v>
      </c>
      <c r="G6" s="28">
        <f t="shared" ref="G6:G21" ca="1" si="1">TODAY()</f>
        <v>45670</v>
      </c>
      <c r="H6" s="30"/>
    </row>
    <row r="7" spans="1:8" ht="111.6" customHeight="1">
      <c r="A7" s="85" t="str">
        <f t="shared" si="0"/>
        <v>[giohang-3]</v>
      </c>
      <c r="B7" s="125" t="s">
        <v>558</v>
      </c>
      <c r="C7" s="22" t="s">
        <v>89</v>
      </c>
      <c r="D7" s="49" t="s">
        <v>559</v>
      </c>
      <c r="E7" s="22" t="s">
        <v>560</v>
      </c>
      <c r="F7" s="100"/>
      <c r="G7" s="28"/>
      <c r="H7" s="30"/>
    </row>
    <row r="8" spans="1:8" ht="50.25" customHeight="1">
      <c r="A8" s="24" t="str">
        <f t="shared" si="0"/>
        <v>[giohang-4]</v>
      </c>
      <c r="B8" s="14" t="s">
        <v>22</v>
      </c>
      <c r="C8" s="47" t="s">
        <v>90</v>
      </c>
      <c r="D8" s="49" t="s">
        <v>97</v>
      </c>
      <c r="E8" s="49" t="s">
        <v>106</v>
      </c>
      <c r="F8" s="12" t="s">
        <v>17</v>
      </c>
      <c r="G8" s="28">
        <f t="shared" ca="1" si="1"/>
        <v>45670</v>
      </c>
      <c r="H8" s="30"/>
    </row>
    <row r="9" spans="1:8" ht="46.8">
      <c r="A9" s="24" t="str">
        <f t="shared" si="0"/>
        <v>[giohang-5]</v>
      </c>
      <c r="B9" s="43" t="s">
        <v>25</v>
      </c>
      <c r="C9" s="47" t="s">
        <v>90</v>
      </c>
      <c r="D9" s="50" t="s">
        <v>98</v>
      </c>
      <c r="E9" s="48" t="s">
        <v>107</v>
      </c>
      <c r="F9" s="25" t="s">
        <v>17</v>
      </c>
      <c r="G9" s="28">
        <f t="shared" ca="1" si="1"/>
        <v>45670</v>
      </c>
      <c r="H9" s="30"/>
    </row>
    <row r="10" spans="1:8" ht="46.8">
      <c r="A10" s="24" t="str">
        <f t="shared" si="0"/>
        <v>[giohang-6]</v>
      </c>
      <c r="B10" s="43" t="s">
        <v>28</v>
      </c>
      <c r="C10" s="47" t="s">
        <v>90</v>
      </c>
      <c r="D10" s="49" t="s">
        <v>99</v>
      </c>
      <c r="E10" s="49" t="s">
        <v>108</v>
      </c>
      <c r="F10" s="25" t="s">
        <v>17</v>
      </c>
      <c r="G10" s="28">
        <f t="shared" ca="1" si="1"/>
        <v>45670</v>
      </c>
      <c r="H10" s="30"/>
    </row>
    <row r="11" spans="1:8" ht="62.4">
      <c r="A11" s="24" t="str">
        <f t="shared" si="0"/>
        <v>[giohang-7]</v>
      </c>
      <c r="B11" s="43" t="s">
        <v>30</v>
      </c>
      <c r="C11" s="38" t="s">
        <v>91</v>
      </c>
      <c r="D11" s="48" t="s">
        <v>99</v>
      </c>
      <c r="E11" s="48" t="s">
        <v>109</v>
      </c>
      <c r="F11" s="25" t="s">
        <v>17</v>
      </c>
      <c r="G11" s="28">
        <f t="shared" ca="1" si="1"/>
        <v>45670</v>
      </c>
      <c r="H11" s="29"/>
    </row>
    <row r="12" spans="1:8" ht="46.8">
      <c r="A12" s="24" t="str">
        <f t="shared" si="0"/>
        <v>[giohang-8]</v>
      </c>
      <c r="B12" s="43" t="s">
        <v>33</v>
      </c>
      <c r="C12" s="15" t="s">
        <v>92</v>
      </c>
      <c r="D12" s="49" t="s">
        <v>100</v>
      </c>
      <c r="E12" s="49" t="s">
        <v>110</v>
      </c>
      <c r="F12" s="25" t="s">
        <v>17</v>
      </c>
      <c r="G12" s="28">
        <f t="shared" ca="1" si="1"/>
        <v>45670</v>
      </c>
      <c r="H12" s="29"/>
    </row>
    <row r="13" spans="1:8" ht="78">
      <c r="A13" s="24" t="str">
        <f t="shared" si="0"/>
        <v>[giohang-9]</v>
      </c>
      <c r="B13" s="44" t="s">
        <v>36</v>
      </c>
      <c r="C13" s="15" t="s">
        <v>92</v>
      </c>
      <c r="D13" s="22" t="s">
        <v>101</v>
      </c>
      <c r="E13" s="22" t="s">
        <v>111</v>
      </c>
      <c r="F13" s="26" t="s">
        <v>17</v>
      </c>
      <c r="G13" s="28">
        <f t="shared" ca="1" si="1"/>
        <v>45670</v>
      </c>
      <c r="H13" s="29"/>
    </row>
    <row r="14" spans="1:8" ht="46.8">
      <c r="A14" s="24" t="str">
        <f t="shared" si="0"/>
        <v>[giohang-10]</v>
      </c>
      <c r="B14" s="45" t="s">
        <v>39</v>
      </c>
      <c r="C14" s="38" t="s">
        <v>93</v>
      </c>
      <c r="D14" s="22" t="s">
        <v>102</v>
      </c>
      <c r="E14" s="22" t="s">
        <v>112</v>
      </c>
      <c r="F14" s="27" t="s">
        <v>17</v>
      </c>
      <c r="G14" s="28">
        <f t="shared" ca="1" si="1"/>
        <v>45670</v>
      </c>
      <c r="H14" s="29"/>
    </row>
    <row r="15" spans="1:8" ht="31.2">
      <c r="A15" s="54" t="str">
        <f t="shared" si="0"/>
        <v>[giohang-11]</v>
      </c>
      <c r="B15" s="121" t="s">
        <v>41</v>
      </c>
      <c r="C15" s="50" t="s">
        <v>94</v>
      </c>
      <c r="D15" s="48" t="s">
        <v>103</v>
      </c>
      <c r="E15" s="48" t="s">
        <v>112</v>
      </c>
      <c r="F15" s="57" t="s">
        <v>17</v>
      </c>
      <c r="G15" s="58">
        <f t="shared" ca="1" si="1"/>
        <v>45670</v>
      </c>
      <c r="H15" s="59"/>
    </row>
    <row r="16" spans="1:8" ht="89.4" customHeight="1">
      <c r="A16" s="122" t="s">
        <v>519</v>
      </c>
      <c r="B16" s="101" t="s">
        <v>525</v>
      </c>
      <c r="C16" s="101" t="s">
        <v>526</v>
      </c>
      <c r="D16" s="101" t="s">
        <v>527</v>
      </c>
      <c r="E16" s="101" t="s">
        <v>528</v>
      </c>
      <c r="F16" s="57" t="s">
        <v>17</v>
      </c>
      <c r="G16" s="58">
        <f t="shared" ca="1" si="1"/>
        <v>45670</v>
      </c>
      <c r="H16" s="105"/>
    </row>
    <row r="17" spans="1:8" ht="66" customHeight="1">
      <c r="A17" s="122" t="s">
        <v>520</v>
      </c>
      <c r="B17" s="101" t="s">
        <v>529</v>
      </c>
      <c r="C17" s="101" t="s">
        <v>530</v>
      </c>
      <c r="D17" s="101" t="s">
        <v>531</v>
      </c>
      <c r="E17" s="101" t="s">
        <v>418</v>
      </c>
      <c r="F17" s="57" t="s">
        <v>17</v>
      </c>
      <c r="G17" s="58">
        <f t="shared" ca="1" si="1"/>
        <v>45670</v>
      </c>
      <c r="H17" s="105"/>
    </row>
    <row r="18" spans="1:8" ht="82.8" customHeight="1">
      <c r="A18" s="122" t="s">
        <v>521</v>
      </c>
      <c r="B18" s="101" t="s">
        <v>532</v>
      </c>
      <c r="C18" s="101" t="s">
        <v>533</v>
      </c>
      <c r="D18" s="101" t="s">
        <v>534</v>
      </c>
      <c r="E18" s="101" t="s">
        <v>418</v>
      </c>
      <c r="F18" s="57" t="s">
        <v>17</v>
      </c>
      <c r="G18" s="58">
        <f t="shared" ca="1" si="1"/>
        <v>45670</v>
      </c>
      <c r="H18" s="105"/>
    </row>
    <row r="19" spans="1:8" ht="90.6" customHeight="1">
      <c r="A19" s="122" t="s">
        <v>522</v>
      </c>
      <c r="B19" s="101" t="s">
        <v>535</v>
      </c>
      <c r="C19" s="101"/>
      <c r="D19" s="101" t="s">
        <v>537</v>
      </c>
      <c r="E19" s="101" t="s">
        <v>536</v>
      </c>
      <c r="F19" s="57" t="s">
        <v>17</v>
      </c>
      <c r="G19" s="58">
        <f t="shared" ca="1" si="1"/>
        <v>45670</v>
      </c>
      <c r="H19" s="105"/>
    </row>
    <row r="20" spans="1:8" ht="72.599999999999994" customHeight="1">
      <c r="A20" s="122" t="s">
        <v>523</v>
      </c>
      <c r="B20" s="101" t="s">
        <v>538</v>
      </c>
      <c r="C20" s="101" t="s">
        <v>533</v>
      </c>
      <c r="D20" s="101" t="s">
        <v>539</v>
      </c>
      <c r="E20" s="101" t="s">
        <v>540</v>
      </c>
      <c r="F20" s="57" t="s">
        <v>17</v>
      </c>
      <c r="G20" s="58">
        <f t="shared" ca="1" si="1"/>
        <v>45670</v>
      </c>
      <c r="H20" s="105"/>
    </row>
    <row r="21" spans="1:8" ht="67.8" customHeight="1">
      <c r="A21" s="122" t="s">
        <v>524</v>
      </c>
      <c r="B21" s="101" t="s">
        <v>541</v>
      </c>
      <c r="C21" s="101" t="s">
        <v>445</v>
      </c>
      <c r="D21" s="101" t="s">
        <v>542</v>
      </c>
      <c r="E21" s="101" t="s">
        <v>543</v>
      </c>
      <c r="F21" s="57" t="s">
        <v>17</v>
      </c>
      <c r="G21" s="58">
        <f t="shared" ca="1" si="1"/>
        <v>45670</v>
      </c>
      <c r="H21" s="105"/>
    </row>
  </sheetData>
  <phoneticPr fontId="12" type="noConversion"/>
  <conditionalFormatting sqref="F5:F21">
    <cfRule type="cellIs" dxfId="35" priority="1" operator="equal">
      <formula>"Fail"</formula>
    </cfRule>
    <cfRule type="cellIs" dxfId="34" priority="2" operator="equal">
      <formula>"Untested"</formula>
    </cfRule>
    <cfRule type="cellIs" dxfId="33" priority="3" operator="equal">
      <formula>"N/A"</formula>
    </cfRule>
  </conditionalFormatting>
  <dataValidations count="1">
    <dataValidation type="list" allowBlank="1" showErrorMessage="1" sqref="F5:F21" xr:uid="{26C60967-D5F2-4CF5-93DA-B5F854F640AE}">
      <formula1>"Pass,Fail,Untested,N/A"</formula1>
    </dataValidation>
  </dataValidations>
  <hyperlinks>
    <hyperlink ref="A1" location="'Test report'!A1" display="Back to TestReport" xr:uid="{E680E4FF-9AE7-4647-A1AF-02A48BDFA32D}"/>
    <hyperlink ref="B1" location="BugList!A1" display="To Buglist" xr:uid="{0CE8A401-0C71-422C-A546-6EE390475AD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5E19-0C70-4BB5-9052-21B2BA59DC8C}">
  <dimension ref="A1:H11"/>
  <sheetViews>
    <sheetView workbookViewId="0">
      <selection activeCell="D24" sqref="D24"/>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317</v>
      </c>
      <c r="C2" s="7"/>
      <c r="D2" s="2" t="e">
        <f>"Fail: "&amp;COUNTIF(#REF!,"Fail")</f>
        <v>#REF!</v>
      </c>
      <c r="E2" s="3" t="e">
        <f>"N/A: "&amp;COUNTIF(#REF!,"N/A")</f>
        <v>#REF!</v>
      </c>
      <c r="F2" s="4"/>
    </row>
    <row r="3" spans="1:8" ht="23.4" customHeight="1">
      <c r="A3" s="6" t="s">
        <v>3</v>
      </c>
      <c r="B3" s="6" t="s">
        <v>13</v>
      </c>
      <c r="C3" s="6"/>
      <c r="D3" s="2" t="e">
        <f>"Percent Complete: "&amp;ROUND((COUNTIF(#REF!,"Pass")*100)/((COUNTA($A$5:$A$974)*5)-COUNTIF(#REF!,"N/A")),2)&amp;"%"</f>
        <v>#REF!</v>
      </c>
      <c r="E3" s="8" t="str">
        <f>"Number of cases: "&amp;(COUNTA($A$5:$A$974))</f>
        <v>Number of cases: 7</v>
      </c>
      <c r="F3" s="9"/>
    </row>
    <row r="4" spans="1:8" ht="28.35" customHeight="1">
      <c r="A4" s="10" t="s">
        <v>4</v>
      </c>
      <c r="B4" s="10" t="s">
        <v>5</v>
      </c>
      <c r="C4" s="10" t="s">
        <v>6</v>
      </c>
      <c r="D4" s="10" t="s">
        <v>7</v>
      </c>
      <c r="E4" s="10" t="s">
        <v>8</v>
      </c>
      <c r="F4" s="10" t="s">
        <v>11</v>
      </c>
      <c r="G4" s="31" t="s">
        <v>9</v>
      </c>
      <c r="H4" s="31" t="s">
        <v>10</v>
      </c>
    </row>
    <row r="5" spans="1:8" ht="127.2" customHeight="1">
      <c r="A5" s="24" t="str">
        <f>IF(OR(B5&lt;&gt;H5,E5&lt;&gt;""),"["&amp;TEXT($B$2,"#")&amp;"-"&amp;TEXT(ROW()-4,"##")&amp;"]","")</f>
        <v>[CTSP-1]</v>
      </c>
      <c r="B5" s="82" t="s">
        <v>318</v>
      </c>
      <c r="C5" s="22" t="s">
        <v>89</v>
      </c>
      <c r="D5" s="22" t="s">
        <v>95</v>
      </c>
      <c r="E5" s="22" t="s">
        <v>104</v>
      </c>
      <c r="F5" s="25" t="s">
        <v>17</v>
      </c>
      <c r="G5" s="28">
        <f ca="1">TODAY()</f>
        <v>45670</v>
      </c>
      <c r="H5" s="30"/>
    </row>
    <row r="6" spans="1:8" ht="111.6" customHeight="1">
      <c r="A6" s="24" t="str">
        <f t="shared" ref="A6:A11" si="0">IF(OR(B6&lt;&gt;"",E6&lt;&gt;""),"["&amp;TEXT($B$2,"#")&amp;"-"&amp;TEXT(ROW()-4,"##")&amp;"]","")</f>
        <v>[CTSP-2]</v>
      </c>
      <c r="B6" s="99" t="s">
        <v>371</v>
      </c>
      <c r="C6" s="22" t="s">
        <v>89</v>
      </c>
      <c r="D6" s="22" t="s">
        <v>372</v>
      </c>
      <c r="E6" s="22" t="s">
        <v>373</v>
      </c>
      <c r="F6" s="100" t="s">
        <v>17</v>
      </c>
      <c r="G6" s="28">
        <f t="shared" ref="G6:G11" ca="1" si="1">TODAY()</f>
        <v>45670</v>
      </c>
      <c r="H6" s="30"/>
    </row>
    <row r="7" spans="1:8" ht="50.25" customHeight="1">
      <c r="A7" s="24" t="str">
        <f t="shared" si="0"/>
        <v>[CTSP-3]</v>
      </c>
      <c r="B7" s="43" t="s">
        <v>374</v>
      </c>
      <c r="C7" s="47" t="s">
        <v>90</v>
      </c>
      <c r="D7" s="49" t="s">
        <v>375</v>
      </c>
      <c r="E7" s="49" t="s">
        <v>376</v>
      </c>
      <c r="F7" s="12" t="s">
        <v>17</v>
      </c>
      <c r="G7" s="28">
        <f t="shared" ca="1" si="1"/>
        <v>45670</v>
      </c>
      <c r="H7" s="30"/>
    </row>
    <row r="8" spans="1:8" ht="46.8">
      <c r="A8" s="24" t="str">
        <f t="shared" si="0"/>
        <v>[CTSP-4]</v>
      </c>
      <c r="B8" s="43" t="s">
        <v>377</v>
      </c>
      <c r="C8" s="47" t="s">
        <v>90</v>
      </c>
      <c r="D8" s="38" t="s">
        <v>378</v>
      </c>
      <c r="E8" s="22" t="s">
        <v>379</v>
      </c>
      <c r="F8" s="100" t="s">
        <v>17</v>
      </c>
      <c r="G8" s="28">
        <f t="shared" ca="1" si="1"/>
        <v>45670</v>
      </c>
      <c r="H8" s="30"/>
    </row>
    <row r="9" spans="1:8" ht="46.8">
      <c r="A9" s="24" t="str">
        <f t="shared" si="0"/>
        <v>[CTSP-5]</v>
      </c>
      <c r="B9" s="43" t="s">
        <v>380</v>
      </c>
      <c r="C9" s="47" t="s">
        <v>381</v>
      </c>
      <c r="D9" s="49" t="s">
        <v>382</v>
      </c>
      <c r="E9" s="49" t="s">
        <v>383</v>
      </c>
      <c r="F9" s="25" t="s">
        <v>17</v>
      </c>
      <c r="G9" s="28">
        <f t="shared" ca="1" si="1"/>
        <v>45670</v>
      </c>
      <c r="H9" s="30"/>
    </row>
    <row r="10" spans="1:8" ht="52.2" customHeight="1">
      <c r="A10" s="24" t="str">
        <f t="shared" si="0"/>
        <v>[CTSP-6]</v>
      </c>
      <c r="B10" s="43" t="s">
        <v>384</v>
      </c>
      <c r="C10" s="38"/>
      <c r="D10" s="22" t="s">
        <v>385</v>
      </c>
      <c r="E10" s="22" t="s">
        <v>386</v>
      </c>
      <c r="F10" s="100" t="s">
        <v>17</v>
      </c>
      <c r="G10" s="28">
        <f t="shared" ca="1" si="1"/>
        <v>45670</v>
      </c>
      <c r="H10" s="29"/>
    </row>
    <row r="11" spans="1:8" ht="47.4" customHeight="1">
      <c r="A11" s="24" t="str">
        <f t="shared" si="0"/>
        <v>[CTSP-7]</v>
      </c>
      <c r="B11" s="43" t="s">
        <v>387</v>
      </c>
      <c r="C11" s="15"/>
      <c r="D11" s="49" t="s">
        <v>388</v>
      </c>
      <c r="E11" s="49" t="s">
        <v>389</v>
      </c>
      <c r="F11" s="25" t="s">
        <v>17</v>
      </c>
      <c r="G11" s="28">
        <f t="shared" ca="1" si="1"/>
        <v>45670</v>
      </c>
      <c r="H11" s="29"/>
    </row>
  </sheetData>
  <conditionalFormatting sqref="F5:F11">
    <cfRule type="cellIs" dxfId="32" priority="1" operator="equal">
      <formula>"Fail"</formula>
    </cfRule>
    <cfRule type="cellIs" dxfId="31" priority="2" operator="equal">
      <formula>"Untested"</formula>
    </cfRule>
    <cfRule type="cellIs" dxfId="30" priority="3" operator="equal">
      <formula>"N/A"</formula>
    </cfRule>
  </conditionalFormatting>
  <dataValidations count="1">
    <dataValidation type="list" allowBlank="1" showErrorMessage="1" sqref="F5:F11" xr:uid="{BCB6E6BC-60E2-47B2-8188-9EE2A6128F34}">
      <formula1>"Pass,Fail,Untested,N/A"</formula1>
    </dataValidation>
  </dataValidations>
  <hyperlinks>
    <hyperlink ref="A1" location="'Test report'!A1" display="Back to TestReport" xr:uid="{90AB9B69-A4D7-4DDC-9CE2-5DFE25A9B6DB}"/>
    <hyperlink ref="B1" location="BugList!A1" display="To Buglist" xr:uid="{E4EE40B3-6DAB-4E73-8A2B-888DD76A4EF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C3CA-85AE-4943-A139-BB837E094500}">
  <dimension ref="A1:H22"/>
  <sheetViews>
    <sheetView zoomScaleNormal="100" workbookViewId="0">
      <selection activeCell="B13" sqref="B13"/>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235</v>
      </c>
      <c r="C2" s="7"/>
      <c r="D2" s="2" t="e">
        <f>"Fail: "&amp;COUNTIF(#REF!,"Fail")</f>
        <v>#REF!</v>
      </c>
      <c r="E2" s="3" t="e">
        <f>"N/A: "&amp;COUNTIF(#REF!,"N/A")</f>
        <v>#REF!</v>
      </c>
      <c r="F2" s="4"/>
    </row>
    <row r="3" spans="1:8" ht="23.4" customHeight="1">
      <c r="A3" s="6" t="s">
        <v>3</v>
      </c>
      <c r="B3" s="6" t="s">
        <v>13</v>
      </c>
      <c r="C3" s="6"/>
      <c r="D3" s="2" t="e">
        <f>"Percent Complete: "&amp;ROUND((COUNTIF(#REF!,"Pass")*100)/((COUNTA($A$5:$A$971)*5)-COUNTIF(#REF!,"N/A")),2)&amp;"%"</f>
        <v>#REF!</v>
      </c>
      <c r="E3" s="8" t="str">
        <f>"Number of cases: "&amp;(COUNTA($A$5:$A$971))</f>
        <v>Number of cases: 17</v>
      </c>
      <c r="F3" s="9"/>
    </row>
    <row r="4" spans="1:8" ht="28.35" customHeight="1">
      <c r="A4" s="10" t="s">
        <v>4</v>
      </c>
      <c r="B4" s="10" t="s">
        <v>5</v>
      </c>
      <c r="C4" s="10" t="s">
        <v>6</v>
      </c>
      <c r="D4" s="10" t="s">
        <v>7</v>
      </c>
      <c r="E4" s="10" t="s">
        <v>8</v>
      </c>
      <c r="F4" s="10" t="s">
        <v>11</v>
      </c>
      <c r="G4" s="31" t="s">
        <v>9</v>
      </c>
      <c r="H4" s="31" t="s">
        <v>10</v>
      </c>
    </row>
    <row r="5" spans="1:8" ht="82.2" customHeight="1">
      <c r="A5" s="24" t="str">
        <f>IF(OR(B5&lt;&gt;H5,E5&lt;&gt;""),"["&amp;TEXT($B$2,"#")&amp;"-"&amp;TEXT(ROW()-4,"##")&amp;"]","")</f>
        <v>[Dathang-1]</v>
      </c>
      <c r="B5" s="53" t="s">
        <v>236</v>
      </c>
      <c r="C5" s="53" t="s">
        <v>159</v>
      </c>
      <c r="D5" s="51" t="s">
        <v>228</v>
      </c>
      <c r="E5" s="53" t="s">
        <v>163</v>
      </c>
      <c r="F5" s="25" t="s">
        <v>17</v>
      </c>
      <c r="G5" s="28">
        <f ca="1">TODAY()</f>
        <v>45670</v>
      </c>
      <c r="H5" s="30"/>
    </row>
    <row r="6" spans="1:8" ht="70.2" customHeight="1">
      <c r="A6" s="24" t="str">
        <f t="shared" ref="A6:A11" si="0">IF(OR(B6&lt;&gt;"",E6&lt;&gt;""),"["&amp;TEXT($B$2,"#")&amp;"-"&amp;TEXT(ROW()-4,"##")&amp;"]","")</f>
        <v>[Dathang-2]</v>
      </c>
      <c r="B6" s="53" t="s">
        <v>237</v>
      </c>
      <c r="C6" s="53" t="s">
        <v>91</v>
      </c>
      <c r="D6" s="51" t="s">
        <v>240</v>
      </c>
      <c r="E6" s="53" t="s">
        <v>241</v>
      </c>
      <c r="F6" s="25" t="s">
        <v>17</v>
      </c>
      <c r="G6" s="28">
        <f t="shared" ref="G6:G21" ca="1" si="1">TODAY()</f>
        <v>45670</v>
      </c>
      <c r="H6" s="30"/>
    </row>
    <row r="7" spans="1:8" ht="46.8">
      <c r="A7" s="24" t="str">
        <f t="shared" si="0"/>
        <v>[Dathang-3]</v>
      </c>
      <c r="B7" s="53" t="s">
        <v>238</v>
      </c>
      <c r="C7" s="53" t="s">
        <v>160</v>
      </c>
      <c r="D7" s="51" t="s">
        <v>242</v>
      </c>
      <c r="E7" s="53" t="s">
        <v>164</v>
      </c>
      <c r="F7" s="25" t="s">
        <v>17</v>
      </c>
      <c r="G7" s="28">
        <f t="shared" ca="1" si="1"/>
        <v>45670</v>
      </c>
      <c r="H7" s="30"/>
    </row>
    <row r="8" spans="1:8" ht="78">
      <c r="A8" s="24" t="str">
        <f t="shared" si="0"/>
        <v>[Dathang-4]</v>
      </c>
      <c r="B8" s="53" t="s">
        <v>239</v>
      </c>
      <c r="C8" s="53" t="s">
        <v>161</v>
      </c>
      <c r="D8" s="51" t="s">
        <v>243</v>
      </c>
      <c r="E8" s="53" t="s">
        <v>165</v>
      </c>
      <c r="F8" s="25" t="s">
        <v>17</v>
      </c>
      <c r="G8" s="28">
        <f t="shared" ca="1" si="1"/>
        <v>45670</v>
      </c>
      <c r="H8" s="29"/>
    </row>
    <row r="9" spans="1:8" ht="93.6">
      <c r="A9" s="24" t="str">
        <f t="shared" si="0"/>
        <v>[Dathang-5]</v>
      </c>
      <c r="B9" s="53" t="s">
        <v>157</v>
      </c>
      <c r="C9" s="53" t="s">
        <v>160</v>
      </c>
      <c r="D9" s="51" t="s">
        <v>244</v>
      </c>
      <c r="E9" s="53" t="s">
        <v>166</v>
      </c>
      <c r="F9" s="25" t="s">
        <v>17</v>
      </c>
      <c r="G9" s="28">
        <f t="shared" ca="1" si="1"/>
        <v>45670</v>
      </c>
      <c r="H9" s="29"/>
    </row>
    <row r="10" spans="1:8" ht="62.4">
      <c r="A10" s="24" t="str">
        <f t="shared" si="0"/>
        <v>[Dathang-6]</v>
      </c>
      <c r="B10" s="53" t="s">
        <v>158</v>
      </c>
      <c r="C10" s="53" t="s">
        <v>160</v>
      </c>
      <c r="D10" s="51" t="s">
        <v>229</v>
      </c>
      <c r="E10" s="53" t="s">
        <v>167</v>
      </c>
      <c r="F10" s="26" t="s">
        <v>17</v>
      </c>
      <c r="G10" s="28">
        <f t="shared" ca="1" si="1"/>
        <v>45670</v>
      </c>
      <c r="H10" s="29"/>
    </row>
    <row r="11" spans="1:8" ht="78">
      <c r="A11" s="24" t="str">
        <f t="shared" si="0"/>
        <v>[Dathang-7]</v>
      </c>
      <c r="B11" s="53" t="s">
        <v>231</v>
      </c>
      <c r="C11" s="53" t="s">
        <v>162</v>
      </c>
      <c r="D11" s="51" t="s">
        <v>232</v>
      </c>
      <c r="E11" s="53" t="s">
        <v>230</v>
      </c>
      <c r="F11" s="27" t="s">
        <v>17</v>
      </c>
      <c r="G11" s="28">
        <f t="shared" ca="1" si="1"/>
        <v>45670</v>
      </c>
      <c r="H11" s="29"/>
    </row>
    <row r="12" spans="1:8" ht="46.8">
      <c r="A12" s="54" t="str">
        <f t="shared" ref="A12" si="2">IF(OR(B12&lt;&gt;"",E12&lt;&gt;""),"["&amp;TEXT($B$2,"#")&amp;"-"&amp;TEXT(ROW()-4,"##")&amp;"]","")</f>
        <v>[Dathang-8]</v>
      </c>
      <c r="B12" s="53" t="s">
        <v>227</v>
      </c>
      <c r="C12" s="53"/>
      <c r="D12" s="64" t="s">
        <v>233</v>
      </c>
      <c r="E12" s="53" t="s">
        <v>234</v>
      </c>
      <c r="F12" s="27" t="s">
        <v>17</v>
      </c>
      <c r="G12" s="28">
        <f t="shared" ca="1" si="1"/>
        <v>45670</v>
      </c>
      <c r="H12" s="29"/>
    </row>
    <row r="13" spans="1:8" ht="62.4">
      <c r="A13" s="60" t="str">
        <f t="shared" ref="A13" si="3">IF(OR(B13&lt;&gt;"",E13&lt;&gt;""),"["&amp;TEXT($B$2,"#")&amp;"-"&amp;TEXT(ROW()-4,"##")&amp;"]","")</f>
        <v>[Dathang-9]</v>
      </c>
      <c r="B13" s="53" t="s">
        <v>561</v>
      </c>
      <c r="C13" s="53"/>
      <c r="D13" s="64" t="s">
        <v>245</v>
      </c>
      <c r="E13" s="53" t="s">
        <v>246</v>
      </c>
      <c r="F13" s="27" t="s">
        <v>220</v>
      </c>
      <c r="G13" s="28">
        <f t="shared" ca="1" si="1"/>
        <v>45670</v>
      </c>
      <c r="H13" s="29"/>
    </row>
    <row r="14" spans="1:8" ht="78">
      <c r="A14" s="60" t="str">
        <f t="shared" ref="A14:A15" si="4">IF(OR(B14&lt;&gt;"",E14&lt;&gt;""),"["&amp;TEXT($B$2,"#")&amp;"-"&amp;TEXT(ROW()-4,"##")&amp;"]","")</f>
        <v>[Dathang-10]</v>
      </c>
      <c r="B14" s="53" t="s">
        <v>247</v>
      </c>
      <c r="C14" s="53"/>
      <c r="D14" s="64" t="s">
        <v>248</v>
      </c>
      <c r="E14" s="53" t="s">
        <v>249</v>
      </c>
      <c r="F14" s="27" t="s">
        <v>17</v>
      </c>
      <c r="G14" s="28">
        <f t="shared" ca="1" si="1"/>
        <v>45670</v>
      </c>
      <c r="H14" s="29"/>
    </row>
    <row r="15" spans="1:8" ht="93.6">
      <c r="A15" s="60" t="str">
        <f t="shared" si="4"/>
        <v>[Dathang-11]</v>
      </c>
      <c r="B15" s="53" t="s">
        <v>250</v>
      </c>
      <c r="C15" s="53"/>
      <c r="D15" s="64" t="s">
        <v>251</v>
      </c>
      <c r="E15" s="53" t="s">
        <v>252</v>
      </c>
      <c r="F15" s="27" t="s">
        <v>17</v>
      </c>
      <c r="G15" s="28">
        <f t="shared" ca="1" si="1"/>
        <v>45670</v>
      </c>
      <c r="H15" s="29"/>
    </row>
    <row r="16" spans="1:8" ht="51.6" customHeight="1">
      <c r="A16" s="97" t="s">
        <v>428</v>
      </c>
      <c r="B16" s="102" t="s">
        <v>429</v>
      </c>
      <c r="C16" s="102" t="s">
        <v>430</v>
      </c>
      <c r="D16" s="101" t="s">
        <v>431</v>
      </c>
      <c r="E16" s="102" t="s">
        <v>432</v>
      </c>
      <c r="F16" s="27" t="s">
        <v>17</v>
      </c>
      <c r="G16" s="28">
        <f t="shared" ca="1" si="1"/>
        <v>45670</v>
      </c>
      <c r="H16" s="105"/>
    </row>
    <row r="17" spans="1:8" ht="60.6" customHeight="1">
      <c r="A17" s="97" t="s">
        <v>433</v>
      </c>
      <c r="B17" s="102" t="s">
        <v>438</v>
      </c>
      <c r="C17" s="102" t="s">
        <v>440</v>
      </c>
      <c r="D17" s="101" t="s">
        <v>439</v>
      </c>
      <c r="E17" s="102" t="s">
        <v>418</v>
      </c>
      <c r="F17" s="27" t="s">
        <v>17</v>
      </c>
      <c r="G17" s="28">
        <f t="shared" ca="1" si="1"/>
        <v>45670</v>
      </c>
      <c r="H17" s="105"/>
    </row>
    <row r="18" spans="1:8" ht="76.2" customHeight="1">
      <c r="A18" s="97" t="s">
        <v>434</v>
      </c>
      <c r="B18" s="102" t="s">
        <v>441</v>
      </c>
      <c r="C18" s="102" t="s">
        <v>442</v>
      </c>
      <c r="D18" s="101" t="s">
        <v>443</v>
      </c>
      <c r="E18" s="102" t="s">
        <v>418</v>
      </c>
      <c r="F18" s="27" t="s">
        <v>17</v>
      </c>
      <c r="G18" s="28">
        <f t="shared" ca="1" si="1"/>
        <v>45670</v>
      </c>
      <c r="H18" s="105"/>
    </row>
    <row r="19" spans="1:8" ht="77.400000000000006" customHeight="1">
      <c r="A19" s="97" t="s">
        <v>435</v>
      </c>
      <c r="B19" s="102" t="s">
        <v>444</v>
      </c>
      <c r="C19" s="102" t="s">
        <v>445</v>
      </c>
      <c r="D19" s="101" t="s">
        <v>446</v>
      </c>
      <c r="E19" s="102" t="s">
        <v>447</v>
      </c>
      <c r="F19" s="27" t="s">
        <v>17</v>
      </c>
      <c r="G19" s="28">
        <f t="shared" ca="1" si="1"/>
        <v>45670</v>
      </c>
      <c r="H19" s="105"/>
    </row>
    <row r="20" spans="1:8" ht="83.4" customHeight="1">
      <c r="A20" s="97" t="s">
        <v>436</v>
      </c>
      <c r="B20" s="102" t="s">
        <v>448</v>
      </c>
      <c r="C20" s="102" t="s">
        <v>449</v>
      </c>
      <c r="D20" s="101" t="s">
        <v>450</v>
      </c>
      <c r="E20" s="102" t="s">
        <v>451</v>
      </c>
      <c r="F20" s="27" t="s">
        <v>17</v>
      </c>
      <c r="G20" s="28">
        <f t="shared" ca="1" si="1"/>
        <v>45670</v>
      </c>
      <c r="H20" s="105"/>
    </row>
    <row r="21" spans="1:8" ht="67.2" customHeight="1">
      <c r="A21" s="97" t="s">
        <v>437</v>
      </c>
      <c r="B21" s="102" t="s">
        <v>452</v>
      </c>
      <c r="C21" s="102" t="s">
        <v>453</v>
      </c>
      <c r="D21" s="101" t="s">
        <v>454</v>
      </c>
      <c r="E21" s="102" t="s">
        <v>455</v>
      </c>
      <c r="F21" s="27" t="s">
        <v>17</v>
      </c>
      <c r="G21" s="28">
        <f t="shared" ca="1" si="1"/>
        <v>45670</v>
      </c>
      <c r="H21" s="105"/>
    </row>
    <row r="22" spans="1:8" ht="15.6">
      <c r="A22" s="97"/>
      <c r="B22" s="102"/>
      <c r="C22" s="102"/>
      <c r="D22" s="101"/>
      <c r="E22" s="102"/>
      <c r="F22" s="105"/>
      <c r="G22" s="105"/>
      <c r="H22" s="105"/>
    </row>
  </sheetData>
  <phoneticPr fontId="12" type="noConversion"/>
  <conditionalFormatting sqref="F5:F21">
    <cfRule type="cellIs" dxfId="29" priority="1" operator="equal">
      <formula>"Fail"</formula>
    </cfRule>
    <cfRule type="cellIs" dxfId="28" priority="2" operator="equal">
      <formula>"Untested"</formula>
    </cfRule>
    <cfRule type="cellIs" dxfId="27" priority="3" operator="equal">
      <formula>"N/A"</formula>
    </cfRule>
  </conditionalFormatting>
  <dataValidations count="1">
    <dataValidation type="list" allowBlank="1" showErrorMessage="1" sqref="F5:F21" xr:uid="{416D1679-9043-445E-931F-B7EBD30EA623}">
      <formula1>"Pass,Fail,Untested,N/A"</formula1>
    </dataValidation>
  </dataValidations>
  <hyperlinks>
    <hyperlink ref="A1" location="'Test report'!A1" display="Back to TestReport" xr:uid="{F5CE768A-2656-4363-AB44-45D6DA37FAE2}"/>
    <hyperlink ref="B1" location="BugList!A1" display="To Buglist" xr:uid="{2C73AB01-A876-424D-B58D-2743178A4E3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8626-61B7-4A2A-B289-DF0AD2910D1D}">
  <dimension ref="A1:L31"/>
  <sheetViews>
    <sheetView workbookViewId="0">
      <selection activeCell="D9" sqref="D9"/>
    </sheetView>
  </sheetViews>
  <sheetFormatPr defaultColWidth="9" defaultRowHeight="10.199999999999999"/>
  <cols>
    <col min="1" max="1" width="14.33203125" style="5" customWidth="1"/>
    <col min="2" max="2" width="25" style="5" customWidth="1"/>
    <col min="3" max="3" width="18"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12" ht="12.75" customHeight="1">
      <c r="A1" s="1" t="s">
        <v>0</v>
      </c>
      <c r="B1" s="1" t="s">
        <v>1</v>
      </c>
      <c r="C1" s="1"/>
      <c r="D1" s="2" t="e">
        <f>"Pass: "&amp;COUNTIF(#REF!,"Pass")</f>
        <v>#REF!</v>
      </c>
      <c r="E1" s="3" t="e">
        <f>"Untested: "&amp;COUNTIF(#REF!,"Untest")</f>
        <v>#REF!</v>
      </c>
      <c r="F1" s="4"/>
    </row>
    <row r="2" spans="1:12" ht="19.8" customHeight="1">
      <c r="A2" s="6" t="s">
        <v>2</v>
      </c>
      <c r="B2" s="7" t="s">
        <v>253</v>
      </c>
      <c r="C2" s="7"/>
      <c r="D2" s="2" t="e">
        <f>"Fail: "&amp;COUNTIF(#REF!,"Fail")</f>
        <v>#REF!</v>
      </c>
      <c r="E2" s="3" t="e">
        <f>"N/A: "&amp;COUNTIF(#REF!,"N/A")</f>
        <v>#REF!</v>
      </c>
      <c r="F2" s="4"/>
    </row>
    <row r="3" spans="1:12" ht="23.4" customHeight="1">
      <c r="A3" s="6" t="s">
        <v>3</v>
      </c>
      <c r="B3" s="6" t="s">
        <v>13</v>
      </c>
      <c r="C3" s="6"/>
      <c r="D3" s="2" t="e">
        <f>"Percent Complete: "&amp;ROUND((COUNTIF(#REF!,"Pass")*100)/((COUNTA($A$5:$A$982)*5)-COUNTIF(#REF!,"N/A")),2)&amp;"%"</f>
        <v>#REF!</v>
      </c>
      <c r="E3" s="8" t="str">
        <f>"Number of cases: "&amp;(COUNTA($A$5:$A$982))</f>
        <v>Number of cases: 27</v>
      </c>
      <c r="F3" s="9"/>
    </row>
    <row r="4" spans="1:12" ht="28.35" customHeight="1">
      <c r="A4" s="10" t="s">
        <v>4</v>
      </c>
      <c r="B4" s="10" t="s">
        <v>5</v>
      </c>
      <c r="C4" s="10" t="s">
        <v>6</v>
      </c>
      <c r="D4" s="10" t="s">
        <v>7</v>
      </c>
      <c r="E4" s="10" t="s">
        <v>8</v>
      </c>
      <c r="F4" s="10" t="s">
        <v>11</v>
      </c>
      <c r="G4" s="31" t="s">
        <v>9</v>
      </c>
      <c r="H4" s="31" t="s">
        <v>10</v>
      </c>
    </row>
    <row r="5" spans="1:12" ht="82.2" customHeight="1">
      <c r="A5" s="24" t="str">
        <f>IF(OR(B5&lt;&gt;H5,E5&lt;&gt;""),"["&amp;TEXT($B$2,"#")&amp;"-"&amp;TEXT(ROW()-4,"##")&amp;"]","")</f>
        <v>[Taikhoan-1]</v>
      </c>
      <c r="B5" s="14" t="s">
        <v>254</v>
      </c>
      <c r="C5" s="22" t="s">
        <v>289</v>
      </c>
      <c r="D5" s="16" t="s">
        <v>255</v>
      </c>
      <c r="E5" s="16" t="s">
        <v>266</v>
      </c>
      <c r="F5" s="25" t="s">
        <v>17</v>
      </c>
      <c r="G5" s="28">
        <f ca="1">TODAY()</f>
        <v>45670</v>
      </c>
      <c r="H5" s="30"/>
    </row>
    <row r="6" spans="1:12" ht="61.8" customHeight="1">
      <c r="A6" s="54" t="str">
        <f t="shared" ref="A6:A27" si="0">IF(OR(B6&lt;&gt;"",E6&lt;&gt;""),"["&amp;TEXT($B$2,"#")&amp;"-"&amp;TEXT(ROW()-4,"##")&amp;"]","")</f>
        <v>[Taikhoan-2]</v>
      </c>
      <c r="B6" s="68" t="s">
        <v>256</v>
      </c>
      <c r="C6" s="22" t="s">
        <v>289</v>
      </c>
      <c r="D6" s="69" t="s">
        <v>257</v>
      </c>
      <c r="E6" s="69" t="s">
        <v>265</v>
      </c>
      <c r="F6" s="26" t="s">
        <v>17</v>
      </c>
      <c r="G6" s="58">
        <f t="shared" ref="G6:G31" ca="1" si="1">TODAY()</f>
        <v>45670</v>
      </c>
      <c r="H6" s="70"/>
    </row>
    <row r="7" spans="1:12" s="67" customFormat="1" ht="22.8" customHeight="1">
      <c r="A7" s="138" t="s">
        <v>284</v>
      </c>
      <c r="B7" s="138"/>
      <c r="C7" s="138"/>
      <c r="D7" s="138"/>
      <c r="E7" s="138"/>
      <c r="F7" s="138"/>
      <c r="G7" s="138"/>
      <c r="H7" s="138"/>
      <c r="I7" s="75"/>
      <c r="J7" s="75"/>
      <c r="K7" s="75"/>
      <c r="L7" s="75"/>
    </row>
    <row r="8" spans="1:12" ht="75.599999999999994" customHeight="1">
      <c r="A8" s="71" t="str">
        <f t="shared" si="0"/>
        <v>[Taikhoan-4]</v>
      </c>
      <c r="B8" s="14" t="s">
        <v>258</v>
      </c>
      <c r="C8" s="47" t="s">
        <v>289</v>
      </c>
      <c r="D8" s="66" t="s">
        <v>259</v>
      </c>
      <c r="E8" s="16" t="s">
        <v>264</v>
      </c>
      <c r="F8" s="72" t="s">
        <v>17</v>
      </c>
      <c r="G8" s="73">
        <f t="shared" ca="1" si="1"/>
        <v>45670</v>
      </c>
      <c r="H8" s="74"/>
    </row>
    <row r="9" spans="1:12" ht="75.599999999999994" customHeight="1">
      <c r="A9" s="24" t="str">
        <f t="shared" si="0"/>
        <v>[Taikhoan-5]</v>
      </c>
      <c r="B9" s="43" t="s">
        <v>267</v>
      </c>
      <c r="C9" s="47" t="s">
        <v>289</v>
      </c>
      <c r="D9" s="41" t="s">
        <v>268</v>
      </c>
      <c r="E9" s="16" t="s">
        <v>269</v>
      </c>
      <c r="F9" s="12" t="s">
        <v>17</v>
      </c>
      <c r="G9" s="28">
        <f t="shared" ca="1" si="1"/>
        <v>45670</v>
      </c>
      <c r="H9" s="30"/>
    </row>
    <row r="10" spans="1:12" ht="67.8" customHeight="1">
      <c r="A10" s="24" t="str">
        <f t="shared" si="0"/>
        <v>[Taikhoan-6]</v>
      </c>
      <c r="B10" s="43" t="s">
        <v>260</v>
      </c>
      <c r="C10" s="47" t="s">
        <v>289</v>
      </c>
      <c r="D10" s="40" t="s">
        <v>261</v>
      </c>
      <c r="E10" s="17" t="s">
        <v>263</v>
      </c>
      <c r="F10" s="25" t="s">
        <v>17</v>
      </c>
      <c r="G10" s="28">
        <f t="shared" ca="1" si="1"/>
        <v>45670</v>
      </c>
      <c r="H10" s="30"/>
    </row>
    <row r="11" spans="1:12" ht="79.8" customHeight="1">
      <c r="A11" s="24" t="str">
        <f t="shared" si="0"/>
        <v>[Taikhoan-7]</v>
      </c>
      <c r="B11" s="43" t="s">
        <v>270</v>
      </c>
      <c r="C11" s="47" t="s">
        <v>289</v>
      </c>
      <c r="D11" s="41" t="s">
        <v>262</v>
      </c>
      <c r="E11" s="17" t="s">
        <v>263</v>
      </c>
      <c r="F11" s="25" t="s">
        <v>17</v>
      </c>
      <c r="G11" s="28">
        <f t="shared" ca="1" si="1"/>
        <v>45670</v>
      </c>
      <c r="H11" s="30"/>
    </row>
    <row r="12" spans="1:12" ht="94.2" customHeight="1">
      <c r="A12" s="24" t="str">
        <f t="shared" si="0"/>
        <v>[Taikhoan-8]</v>
      </c>
      <c r="B12" s="43" t="s">
        <v>271</v>
      </c>
      <c r="C12" s="47" t="s">
        <v>289</v>
      </c>
      <c r="D12" s="41" t="s">
        <v>272</v>
      </c>
      <c r="E12" s="17" t="s">
        <v>273</v>
      </c>
      <c r="F12" s="25" t="s">
        <v>17</v>
      </c>
      <c r="G12" s="28">
        <f t="shared" ca="1" si="1"/>
        <v>45670</v>
      </c>
      <c r="H12" s="29"/>
    </row>
    <row r="13" spans="1:12" ht="62.4">
      <c r="A13" s="24" t="str">
        <f t="shared" si="0"/>
        <v>[Taikhoan-9]</v>
      </c>
      <c r="B13" s="43" t="s">
        <v>274</v>
      </c>
      <c r="C13" s="47" t="s">
        <v>289</v>
      </c>
      <c r="D13" s="41" t="s">
        <v>275</v>
      </c>
      <c r="E13" s="17" t="s">
        <v>263</v>
      </c>
      <c r="F13" s="25" t="s">
        <v>17</v>
      </c>
      <c r="G13" s="28">
        <f t="shared" ca="1" si="1"/>
        <v>45670</v>
      </c>
      <c r="H13" s="29"/>
    </row>
    <row r="14" spans="1:12" ht="78">
      <c r="A14" s="24" t="str">
        <f t="shared" si="0"/>
        <v>[Taikhoan-10]</v>
      </c>
      <c r="B14" s="44" t="s">
        <v>276</v>
      </c>
      <c r="C14" s="47" t="s">
        <v>289</v>
      </c>
      <c r="D14" s="126" t="s">
        <v>277</v>
      </c>
      <c r="E14" s="17" t="s">
        <v>263</v>
      </c>
      <c r="F14" s="26" t="s">
        <v>17</v>
      </c>
      <c r="G14" s="28">
        <f t="shared" ca="1" si="1"/>
        <v>45670</v>
      </c>
      <c r="H14" s="29"/>
    </row>
    <row r="15" spans="1:12" ht="79.8" customHeight="1">
      <c r="A15" s="24" t="str">
        <f t="shared" si="0"/>
        <v>[Taikhoan-11]</v>
      </c>
      <c r="B15" s="45" t="s">
        <v>278</v>
      </c>
      <c r="C15" s="47" t="s">
        <v>289</v>
      </c>
      <c r="D15" s="127" t="s">
        <v>279</v>
      </c>
      <c r="E15" s="20" t="s">
        <v>280</v>
      </c>
      <c r="F15" s="27" t="s">
        <v>17</v>
      </c>
      <c r="G15" s="28">
        <f t="shared" ca="1" si="1"/>
        <v>45670</v>
      </c>
      <c r="H15" s="29"/>
    </row>
    <row r="16" spans="1:12" ht="106.2" customHeight="1">
      <c r="A16" s="54" t="str">
        <f t="shared" si="0"/>
        <v>[Taikhoan-12]</v>
      </c>
      <c r="B16" s="121" t="s">
        <v>281</v>
      </c>
      <c r="C16" s="47" t="s">
        <v>289</v>
      </c>
      <c r="D16" s="128" t="s">
        <v>282</v>
      </c>
      <c r="E16" s="77" t="s">
        <v>283</v>
      </c>
      <c r="F16" s="57" t="s">
        <v>17</v>
      </c>
      <c r="G16" s="58">
        <f t="shared" ca="1" si="1"/>
        <v>45670</v>
      </c>
      <c r="H16" s="59"/>
    </row>
    <row r="17" spans="1:8" ht="20.399999999999999" customHeight="1">
      <c r="A17" s="139" t="s">
        <v>285</v>
      </c>
      <c r="B17" s="139"/>
      <c r="C17" s="139"/>
      <c r="D17" s="139"/>
      <c r="E17" s="139"/>
      <c r="F17" s="139"/>
      <c r="G17" s="139"/>
      <c r="H17" s="139"/>
    </row>
    <row r="18" spans="1:8" ht="80.400000000000006" customHeight="1">
      <c r="A18" s="71" t="str">
        <f t="shared" si="0"/>
        <v>[Taikhoan-14]</v>
      </c>
      <c r="B18" s="78" t="s">
        <v>286</v>
      </c>
      <c r="C18" s="79" t="s">
        <v>289</v>
      </c>
      <c r="D18" s="78" t="s">
        <v>312</v>
      </c>
      <c r="E18" s="79" t="s">
        <v>288</v>
      </c>
      <c r="F18" s="80" t="s">
        <v>17</v>
      </c>
      <c r="G18" s="73">
        <f t="shared" ca="1" si="1"/>
        <v>45670</v>
      </c>
      <c r="H18" s="81"/>
    </row>
    <row r="19" spans="1:8" ht="69" customHeight="1">
      <c r="A19" s="24" t="str">
        <f t="shared" si="0"/>
        <v>[Taikhoan-15]</v>
      </c>
      <c r="B19" s="21" t="s">
        <v>295</v>
      </c>
      <c r="C19" s="15" t="s">
        <v>289</v>
      </c>
      <c r="D19" s="21" t="s">
        <v>290</v>
      </c>
      <c r="E19" s="15" t="s">
        <v>291</v>
      </c>
      <c r="F19" s="27" t="s">
        <v>17</v>
      </c>
      <c r="G19" s="28">
        <f t="shared" ca="1" si="1"/>
        <v>45670</v>
      </c>
      <c r="H19" s="29"/>
    </row>
    <row r="20" spans="1:8" ht="107.4" customHeight="1">
      <c r="A20" s="24" t="str">
        <f t="shared" si="0"/>
        <v>[Taikhoan-16]</v>
      </c>
      <c r="B20" s="21" t="s">
        <v>292</v>
      </c>
      <c r="C20" s="15" t="s">
        <v>289</v>
      </c>
      <c r="D20" s="21" t="s">
        <v>294</v>
      </c>
      <c r="E20" s="15" t="s">
        <v>293</v>
      </c>
      <c r="F20" s="27" t="s">
        <v>17</v>
      </c>
      <c r="G20" s="28">
        <f t="shared" ca="1" si="1"/>
        <v>45670</v>
      </c>
      <c r="H20" s="29"/>
    </row>
    <row r="21" spans="1:8" ht="107.4" customHeight="1">
      <c r="A21" s="24" t="str">
        <f t="shared" si="0"/>
        <v>[Taikhoan-17]</v>
      </c>
      <c r="B21" s="21" t="s">
        <v>298</v>
      </c>
      <c r="C21" s="15" t="s">
        <v>289</v>
      </c>
      <c r="D21" s="21" t="s">
        <v>296</v>
      </c>
      <c r="E21" s="15" t="s">
        <v>297</v>
      </c>
      <c r="F21" s="27" t="s">
        <v>17</v>
      </c>
      <c r="G21" s="28">
        <f t="shared" ca="1" si="1"/>
        <v>45670</v>
      </c>
      <c r="H21" s="29"/>
    </row>
    <row r="22" spans="1:8" ht="139.19999999999999" customHeight="1">
      <c r="A22" s="24" t="str">
        <f t="shared" si="0"/>
        <v>[Taikhoan-18]</v>
      </c>
      <c r="B22" s="21" t="s">
        <v>299</v>
      </c>
      <c r="C22" s="15" t="s">
        <v>289</v>
      </c>
      <c r="D22" s="21" t="s">
        <v>302</v>
      </c>
      <c r="E22" s="15" t="s">
        <v>300</v>
      </c>
      <c r="F22" s="27" t="s">
        <v>17</v>
      </c>
      <c r="G22" s="28">
        <f t="shared" ca="1" si="1"/>
        <v>45670</v>
      </c>
      <c r="H22" s="29"/>
    </row>
    <row r="23" spans="1:8" ht="107.4" customHeight="1">
      <c r="A23" s="24" t="str">
        <f t="shared" si="0"/>
        <v>[Taikhoan-19]</v>
      </c>
      <c r="B23" s="21" t="s">
        <v>301</v>
      </c>
      <c r="C23" s="15" t="s">
        <v>289</v>
      </c>
      <c r="D23" s="21" t="s">
        <v>304</v>
      </c>
      <c r="E23" s="15" t="s">
        <v>303</v>
      </c>
      <c r="F23" s="27" t="s">
        <v>220</v>
      </c>
      <c r="G23" s="28">
        <f t="shared" ca="1" si="1"/>
        <v>45670</v>
      </c>
      <c r="H23" s="29"/>
    </row>
    <row r="24" spans="1:8" ht="107.4" customHeight="1">
      <c r="A24" s="24" t="str">
        <f t="shared" si="0"/>
        <v>[Taikhoan-20]</v>
      </c>
      <c r="B24" s="21" t="s">
        <v>307</v>
      </c>
      <c r="C24" s="15" t="s">
        <v>289</v>
      </c>
      <c r="D24" s="21" t="s">
        <v>308</v>
      </c>
      <c r="E24" s="15" t="s">
        <v>309</v>
      </c>
      <c r="F24" s="27" t="s">
        <v>17</v>
      </c>
      <c r="G24" s="28">
        <f t="shared" ca="1" si="1"/>
        <v>45670</v>
      </c>
      <c r="H24" s="29"/>
    </row>
    <row r="25" spans="1:8" ht="107.4" customHeight="1">
      <c r="A25" s="24" t="str">
        <f t="shared" si="0"/>
        <v>[Taikhoan-21]</v>
      </c>
      <c r="B25" s="21" t="s">
        <v>310</v>
      </c>
      <c r="C25" s="15" t="s">
        <v>289</v>
      </c>
      <c r="D25" s="21" t="s">
        <v>313</v>
      </c>
      <c r="E25" s="15" t="s">
        <v>311</v>
      </c>
      <c r="F25" s="27" t="s">
        <v>17</v>
      </c>
      <c r="G25" s="28">
        <f t="shared" ca="1" si="1"/>
        <v>45670</v>
      </c>
      <c r="H25" s="29"/>
    </row>
    <row r="26" spans="1:8" ht="107.4" customHeight="1">
      <c r="A26" s="24" t="str">
        <f t="shared" si="0"/>
        <v>[Taikhoan-22]</v>
      </c>
      <c r="B26" s="21" t="s">
        <v>316</v>
      </c>
      <c r="C26" s="15" t="s">
        <v>289</v>
      </c>
      <c r="D26" s="21" t="s">
        <v>314</v>
      </c>
      <c r="E26" s="15" t="s">
        <v>315</v>
      </c>
      <c r="F26" s="27" t="s">
        <v>17</v>
      </c>
      <c r="G26" s="28">
        <f t="shared" ca="1" si="1"/>
        <v>45670</v>
      </c>
      <c r="H26" s="29"/>
    </row>
    <row r="27" spans="1:8" ht="107.4" customHeight="1">
      <c r="A27" s="54" t="str">
        <f t="shared" si="0"/>
        <v>[Taikhoan-23]</v>
      </c>
      <c r="B27" s="76" t="s">
        <v>306</v>
      </c>
      <c r="C27" s="77" t="s">
        <v>289</v>
      </c>
      <c r="D27" s="76" t="s">
        <v>287</v>
      </c>
      <c r="E27" s="77" t="s">
        <v>305</v>
      </c>
      <c r="F27" s="57" t="s">
        <v>17</v>
      </c>
      <c r="G27" s="58">
        <f t="shared" ca="1" si="1"/>
        <v>45670</v>
      </c>
      <c r="H27" s="59"/>
    </row>
    <row r="28" spans="1:8" ht="37.799999999999997" customHeight="1">
      <c r="A28" s="97" t="s">
        <v>488</v>
      </c>
      <c r="B28" s="101" t="s">
        <v>544</v>
      </c>
      <c r="C28" s="101" t="s">
        <v>545</v>
      </c>
      <c r="D28" s="101" t="s">
        <v>546</v>
      </c>
      <c r="E28" s="101" t="s">
        <v>547</v>
      </c>
      <c r="F28" s="57" t="s">
        <v>17</v>
      </c>
      <c r="G28" s="58">
        <f t="shared" ca="1" si="1"/>
        <v>45670</v>
      </c>
      <c r="H28" s="29"/>
    </row>
    <row r="29" spans="1:8" ht="69" customHeight="1">
      <c r="A29" s="97" t="s">
        <v>493</v>
      </c>
      <c r="B29" s="101" t="s">
        <v>548</v>
      </c>
      <c r="C29" s="101" t="s">
        <v>549</v>
      </c>
      <c r="D29" s="101" t="s">
        <v>550</v>
      </c>
      <c r="E29" s="101" t="s">
        <v>551</v>
      </c>
      <c r="F29" s="57" t="s">
        <v>17</v>
      </c>
      <c r="G29" s="58">
        <f t="shared" ca="1" si="1"/>
        <v>45670</v>
      </c>
      <c r="H29" s="29"/>
    </row>
    <row r="30" spans="1:8" ht="78.599999999999994" customHeight="1">
      <c r="A30" s="97" t="s">
        <v>494</v>
      </c>
      <c r="B30" s="101" t="s">
        <v>552</v>
      </c>
      <c r="C30" s="101" t="s">
        <v>545</v>
      </c>
      <c r="D30" s="101" t="s">
        <v>553</v>
      </c>
      <c r="E30" s="101" t="s">
        <v>554</v>
      </c>
      <c r="F30" s="57" t="s">
        <v>17</v>
      </c>
      <c r="G30" s="58">
        <f t="shared" ca="1" si="1"/>
        <v>45670</v>
      </c>
      <c r="H30" s="29"/>
    </row>
    <row r="31" spans="1:8" ht="69" customHeight="1">
      <c r="A31" s="97" t="s">
        <v>495</v>
      </c>
      <c r="B31" s="101" t="s">
        <v>555</v>
      </c>
      <c r="C31" s="101" t="s">
        <v>545</v>
      </c>
      <c r="D31" s="101" t="s">
        <v>556</v>
      </c>
      <c r="E31" s="101" t="s">
        <v>557</v>
      </c>
      <c r="F31" s="13" t="s">
        <v>17</v>
      </c>
      <c r="G31" s="28">
        <f t="shared" ca="1" si="1"/>
        <v>45670</v>
      </c>
      <c r="H31" s="29"/>
    </row>
  </sheetData>
  <mergeCells count="2">
    <mergeCell ref="A7:H7"/>
    <mergeCell ref="A17:H17"/>
  </mergeCells>
  <phoneticPr fontId="12" type="noConversion"/>
  <conditionalFormatting sqref="F5:F6 F8:F16">
    <cfRule type="cellIs" dxfId="26" priority="4" operator="equal">
      <formula>"Fail"</formula>
    </cfRule>
    <cfRule type="cellIs" dxfId="25" priority="5" operator="equal">
      <formula>"Untested"</formula>
    </cfRule>
    <cfRule type="cellIs" dxfId="24" priority="6" operator="equal">
      <formula>"N/A"</formula>
    </cfRule>
  </conditionalFormatting>
  <conditionalFormatting sqref="F18:F31">
    <cfRule type="cellIs" dxfId="23" priority="1" operator="equal">
      <formula>"Fail"</formula>
    </cfRule>
    <cfRule type="cellIs" dxfId="22" priority="2" operator="equal">
      <formula>"Untested"</formula>
    </cfRule>
    <cfRule type="cellIs" dxfId="21" priority="3" operator="equal">
      <formula>"N/A"</formula>
    </cfRule>
  </conditionalFormatting>
  <dataValidations count="1">
    <dataValidation type="list" allowBlank="1" showErrorMessage="1" sqref="F5:F6 F8:F16 F18:F31" xr:uid="{FBDF217C-44CB-43BD-9925-F4C3A0D702FA}">
      <formula1>"Pass,Fail,Untested,N/A"</formula1>
    </dataValidation>
  </dataValidations>
  <hyperlinks>
    <hyperlink ref="A1" location="'Test report'!A1" display="Back to TestReport" xr:uid="{A10E5CC1-4CB0-47F0-98CE-06682C2901EB}"/>
    <hyperlink ref="B1" location="BugList!A1" display="To Buglist" xr:uid="{72890FBA-1361-4FC4-88A7-201CB8A166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83D4-F401-4099-ADFC-6AB49CB50933}">
  <dimension ref="A1:H11"/>
  <sheetViews>
    <sheetView workbookViewId="0">
      <selection activeCell="A12" sqref="A12:XFD12"/>
    </sheetView>
  </sheetViews>
  <sheetFormatPr defaultRowHeight="13.2"/>
  <cols>
    <col min="1" max="1" width="16.109375" customWidth="1"/>
    <col min="2" max="2" width="26.5546875" customWidth="1"/>
    <col min="3" max="3" width="16" customWidth="1"/>
    <col min="4" max="4" width="31.21875" customWidth="1"/>
    <col min="5" max="5" width="25.6640625" customWidth="1"/>
    <col min="6" max="6" width="10.88671875" customWidth="1"/>
    <col min="7" max="7" width="13" customWidth="1"/>
  </cols>
  <sheetData>
    <row r="1" spans="1:8" ht="20.399999999999999">
      <c r="A1" s="1" t="s">
        <v>0</v>
      </c>
      <c r="B1" s="1" t="s">
        <v>1</v>
      </c>
      <c r="C1" s="1"/>
      <c r="D1" s="2" t="e">
        <f>"Pass: "&amp;COUNTIF(#REF!,"Pass")</f>
        <v>#REF!</v>
      </c>
      <c r="E1" s="3" t="e">
        <f>"Untested: "&amp;COUNTIF(#REF!,"Untest")</f>
        <v>#REF!</v>
      </c>
      <c r="F1" s="4"/>
      <c r="G1" s="5"/>
      <c r="H1" s="5"/>
    </row>
    <row r="2" spans="1:8">
      <c r="A2" s="6" t="s">
        <v>2</v>
      </c>
      <c r="B2" s="7" t="s">
        <v>562</v>
      </c>
      <c r="C2" s="7"/>
      <c r="D2" s="2" t="e">
        <f>"Fail: "&amp;COUNTIF(#REF!,"Fail")</f>
        <v>#REF!</v>
      </c>
      <c r="E2" s="3" t="e">
        <f>"N/A: "&amp;COUNTIF(#REF!,"N/A")</f>
        <v>#REF!</v>
      </c>
      <c r="F2" s="4"/>
      <c r="G2" s="5"/>
      <c r="H2" s="5"/>
    </row>
    <row r="3" spans="1:8" ht="20.399999999999999">
      <c r="A3" s="6" t="s">
        <v>3</v>
      </c>
      <c r="B3" s="6" t="s">
        <v>13</v>
      </c>
      <c r="C3" s="6"/>
      <c r="D3" s="2" t="e">
        <f>"Percent Complete: "&amp;ROUND((COUNTIF(#REF!,"Pass")*100)/((COUNTA($A$5:$A$972)*5)-COUNTIF(#REF!,"N/A")),2)&amp;"%"</f>
        <v>#REF!</v>
      </c>
      <c r="E3" s="8" t="str">
        <f>"Number of cases: "&amp;(COUNTA($A$5:$A$972))</f>
        <v>Number of cases: 7</v>
      </c>
      <c r="F3" s="9"/>
      <c r="G3" s="5"/>
      <c r="H3" s="5"/>
    </row>
    <row r="4" spans="1:8" ht="20.399999999999999">
      <c r="A4" s="10" t="s">
        <v>4</v>
      </c>
      <c r="B4" s="10" t="s">
        <v>5</v>
      </c>
      <c r="C4" s="10" t="s">
        <v>6</v>
      </c>
      <c r="D4" s="10" t="s">
        <v>7</v>
      </c>
      <c r="E4" s="10" t="s">
        <v>8</v>
      </c>
      <c r="F4" s="10" t="s">
        <v>11</v>
      </c>
      <c r="G4" s="31" t="s">
        <v>9</v>
      </c>
      <c r="H4" s="31" t="s">
        <v>10</v>
      </c>
    </row>
    <row r="5" spans="1:8" ht="118.8" customHeight="1">
      <c r="A5" s="24" t="str">
        <f>IF(OR(B5&lt;&gt;H5,E5&lt;&gt;""),"["&amp;TEXT($B$2,"#")&amp;"-"&amp;TEXT(ROW()-4,"##")&amp;"]","")</f>
        <v>[Layout_dangky-1]</v>
      </c>
      <c r="B5" s="46" t="s">
        <v>563</v>
      </c>
      <c r="C5" s="22"/>
      <c r="D5" s="46" t="s">
        <v>564</v>
      </c>
      <c r="E5" s="46" t="s">
        <v>565</v>
      </c>
      <c r="F5" s="25" t="s">
        <v>17</v>
      </c>
      <c r="G5" s="28">
        <f ca="1">TODAY()</f>
        <v>45670</v>
      </c>
      <c r="H5" s="30"/>
    </row>
    <row r="6" spans="1:8" ht="46.8">
      <c r="A6" s="24" t="str">
        <f t="shared" ref="A6" si="0">IF(OR(B6&lt;&gt;"",E6&lt;&gt;""),"["&amp;TEXT($B$2,"#")&amp;"-"&amp;TEXT(ROW()-4,"##")&amp;"]","")</f>
        <v>[Layout_dangky-2]</v>
      </c>
      <c r="B6" s="46" t="s">
        <v>566</v>
      </c>
      <c r="C6" s="23"/>
      <c r="D6" s="46" t="s">
        <v>567</v>
      </c>
      <c r="E6" s="46" t="s">
        <v>568</v>
      </c>
      <c r="F6" s="25" t="s">
        <v>17</v>
      </c>
      <c r="G6" s="28">
        <f t="shared" ref="G6:G11" ca="1" si="1">TODAY()</f>
        <v>45670</v>
      </c>
      <c r="H6" s="30"/>
    </row>
    <row r="7" spans="1:8" ht="69.599999999999994" customHeight="1">
      <c r="A7" s="24" t="str">
        <f>IF(OR(B7&lt;&gt;"",E7&lt;&gt;""),"["&amp;TEXT($B$2,"#")&amp;"-"&amp;TEXT(ROW()-4,"##")&amp;"]","")</f>
        <v>[Layout_dangky-3]</v>
      </c>
      <c r="B7" s="46" t="s">
        <v>573</v>
      </c>
      <c r="C7" s="23"/>
      <c r="D7" s="46" t="s">
        <v>574</v>
      </c>
      <c r="E7" s="46" t="s">
        <v>575</v>
      </c>
      <c r="F7" s="25"/>
      <c r="G7" s="28"/>
      <c r="H7" s="30"/>
    </row>
    <row r="8" spans="1:8" ht="80.400000000000006" customHeight="1">
      <c r="A8" s="54" t="str">
        <f>IF(OR(B8&lt;&gt;"",E8&lt;&gt;""),"["&amp;TEXT($B$2,"#")&amp;"-"&amp;TEXT(ROW()-4,"##")&amp;"]","")</f>
        <v>[Layout_dangky-4]</v>
      </c>
      <c r="B8" s="104" t="s">
        <v>569</v>
      </c>
      <c r="C8" s="140" t="s">
        <v>570</v>
      </c>
      <c r="D8" s="104" t="s">
        <v>571</v>
      </c>
      <c r="E8" s="104" t="s">
        <v>572</v>
      </c>
      <c r="F8" s="141" t="s">
        <v>17</v>
      </c>
      <c r="G8" s="58">
        <f t="shared" ca="1" si="1"/>
        <v>45670</v>
      </c>
      <c r="H8" s="70"/>
    </row>
    <row r="9" spans="1:8" ht="45.6" customHeight="1">
      <c r="A9" s="24" t="str">
        <f t="shared" ref="A9:A11" si="2">IF(OR(B9&lt;&gt;"",E9&lt;&gt;""),"["&amp;TEXT($B$2,"#")&amp;"-"&amp;TEXT(ROW()-4,"##")&amp;"]","")</f>
        <v>[Layout_dangky-5]</v>
      </c>
      <c r="B9" s="46" t="s">
        <v>576</v>
      </c>
      <c r="C9" s="15"/>
      <c r="D9" s="46" t="s">
        <v>577</v>
      </c>
      <c r="E9" s="46" t="s">
        <v>578</v>
      </c>
      <c r="F9" s="26" t="s">
        <v>17</v>
      </c>
      <c r="G9" s="28">
        <f t="shared" ca="1" si="1"/>
        <v>45670</v>
      </c>
    </row>
    <row r="10" spans="1:8" ht="62.4">
      <c r="A10" s="24" t="str">
        <f t="shared" si="2"/>
        <v>[Layout_dangky-6]</v>
      </c>
      <c r="B10" s="46" t="s">
        <v>579</v>
      </c>
      <c r="C10" s="46"/>
      <c r="D10" s="46" t="s">
        <v>580</v>
      </c>
      <c r="E10" s="46" t="s">
        <v>581</v>
      </c>
      <c r="F10" s="27" t="s">
        <v>17</v>
      </c>
      <c r="G10" s="28">
        <f t="shared" ca="1" si="1"/>
        <v>45670</v>
      </c>
    </row>
    <row r="11" spans="1:8" ht="46.8">
      <c r="A11" s="24" t="str">
        <f t="shared" si="2"/>
        <v>[Layout_dangky-7]</v>
      </c>
      <c r="B11" s="46" t="s">
        <v>582</v>
      </c>
      <c r="C11" s="46" t="s">
        <v>583</v>
      </c>
      <c r="D11" s="46" t="s">
        <v>584</v>
      </c>
      <c r="E11" s="46" t="s">
        <v>585</v>
      </c>
      <c r="F11" s="27" t="s">
        <v>17</v>
      </c>
      <c r="G11" s="28">
        <f t="shared" ca="1" si="1"/>
        <v>45670</v>
      </c>
    </row>
  </sheetData>
  <conditionalFormatting sqref="F5:F11">
    <cfRule type="cellIs" dxfId="20" priority="4" operator="equal">
      <formula>"Fail"</formula>
    </cfRule>
    <cfRule type="cellIs" dxfId="19" priority="5" operator="equal">
      <formula>"Untested"</formula>
    </cfRule>
    <cfRule type="cellIs" dxfId="18" priority="6" operator="equal">
      <formula>"N/A"</formula>
    </cfRule>
  </conditionalFormatting>
  <dataValidations count="1">
    <dataValidation type="list" allowBlank="1" showErrorMessage="1" sqref="F5:F11" xr:uid="{42385C92-BBC5-4C46-A398-3D0FA83C8B8C}">
      <formula1>"Pass,Fail,Untested,N/A"</formula1>
    </dataValidation>
  </dataValidations>
  <hyperlinks>
    <hyperlink ref="A1" location="'Test report'!A1" display="Back to TestReport" xr:uid="{20E9084A-BBB1-4AB4-A065-D5965A2831DB}"/>
    <hyperlink ref="B1" location="BugList!A1" display="To Buglist" xr:uid="{7926B7F4-9123-48AE-9EE6-F292D70EB43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55E0-7A4E-4857-A6B1-F5CCBAAF1610}">
  <dimension ref="A1:H21"/>
  <sheetViews>
    <sheetView workbookViewId="0">
      <selection sqref="A1:H1048576"/>
    </sheetView>
  </sheetViews>
  <sheetFormatPr defaultColWidth="9" defaultRowHeight="10.199999999999999"/>
  <cols>
    <col min="1" max="1" width="14.33203125" style="5" customWidth="1"/>
    <col min="2" max="2" width="25" style="5" customWidth="1"/>
    <col min="3" max="3" width="22.6640625" style="5" customWidth="1"/>
    <col min="4" max="4" width="40.33203125" style="5" customWidth="1"/>
    <col min="5" max="5" width="30.33203125" style="5" customWidth="1"/>
    <col min="6" max="6" width="9.6640625" style="5" customWidth="1"/>
    <col min="7" max="7" width="14.88671875" style="5" customWidth="1"/>
    <col min="8" max="8" width="17.21875" style="5" customWidth="1"/>
    <col min="9" max="16384" width="9" style="5"/>
  </cols>
  <sheetData>
    <row r="1" spans="1:8" ht="12.75" customHeight="1">
      <c r="A1" s="1" t="s">
        <v>0</v>
      </c>
      <c r="B1" s="1" t="s">
        <v>1</v>
      </c>
      <c r="C1" s="1"/>
      <c r="D1" s="2" t="e">
        <f>"Pass: "&amp;COUNTIF(#REF!,"Pass")</f>
        <v>#REF!</v>
      </c>
      <c r="E1" s="3" t="e">
        <f>"Untested: "&amp;COUNTIF(#REF!,"Untest")</f>
        <v>#REF!</v>
      </c>
      <c r="F1" s="4"/>
    </row>
    <row r="2" spans="1:8" ht="19.8" customHeight="1">
      <c r="A2" s="6" t="s">
        <v>2</v>
      </c>
      <c r="B2" s="7" t="s">
        <v>113</v>
      </c>
      <c r="C2" s="7"/>
      <c r="D2" s="2" t="e">
        <f>"Fail: "&amp;COUNTIF(#REF!,"Fail")</f>
        <v>#REF!</v>
      </c>
      <c r="E2" s="3" t="e">
        <f>"N/A: "&amp;COUNTIF(#REF!,"N/A")</f>
        <v>#REF!</v>
      </c>
      <c r="F2" s="4"/>
    </row>
    <row r="3" spans="1:8" ht="23.4" customHeight="1">
      <c r="A3" s="6" t="s">
        <v>3</v>
      </c>
      <c r="B3" s="6" t="s">
        <v>13</v>
      </c>
      <c r="C3" s="6"/>
      <c r="D3" s="2" t="e">
        <f>"Percent Complete: "&amp;ROUND((COUNTIF(#REF!,"Pass")*100)/((COUNTA($A$5:$A$973)*5)-COUNTIF(#REF!,"N/A")),2)&amp;"%"</f>
        <v>#REF!</v>
      </c>
      <c r="E3" s="8" t="str">
        <f>"Number of cases: "&amp;(COUNTA($A$5:$A$973))</f>
        <v>Number of cases: 17</v>
      </c>
      <c r="F3" s="9"/>
    </row>
    <row r="4" spans="1:8" ht="28.35" customHeight="1">
      <c r="A4" s="10" t="s">
        <v>4</v>
      </c>
      <c r="B4" s="10" t="s">
        <v>5</v>
      </c>
      <c r="C4" s="10" t="s">
        <v>6</v>
      </c>
      <c r="D4" s="10" t="s">
        <v>7</v>
      </c>
      <c r="E4" s="10" t="s">
        <v>8</v>
      </c>
      <c r="F4" s="10" t="s">
        <v>11</v>
      </c>
      <c r="G4" s="31" t="s">
        <v>9</v>
      </c>
      <c r="H4" s="31" t="s">
        <v>10</v>
      </c>
    </row>
    <row r="5" spans="1:8" ht="82.2" customHeight="1">
      <c r="A5" s="24" t="str">
        <f>IF(OR(B5&lt;&gt;H5,E5&lt;&gt;""),"["&amp;TEXT($B$2,"#")&amp;"-"&amp;TEXT(ROW()-4,"##")&amp;"]","")</f>
        <v>[Layout_login-1]</v>
      </c>
      <c r="B5" s="46" t="s">
        <v>114</v>
      </c>
      <c r="C5" s="22"/>
      <c r="D5" s="46" t="s">
        <v>131</v>
      </c>
      <c r="E5" s="46" t="s">
        <v>144</v>
      </c>
      <c r="F5" s="25" t="s">
        <v>17</v>
      </c>
      <c r="G5" s="28">
        <f ca="1">TODAY()</f>
        <v>45670</v>
      </c>
      <c r="H5" s="30"/>
    </row>
    <row r="6" spans="1:8" ht="31.2">
      <c r="A6" s="24" t="str">
        <f t="shared" ref="A6:A17" si="0">IF(OR(B6&lt;&gt;"",E6&lt;&gt;""),"["&amp;TEXT($B$2,"#")&amp;"-"&amp;TEXT(ROW()-4,"##")&amp;"]","")</f>
        <v>[Layout_login-2]</v>
      </c>
      <c r="B6" s="46" t="s">
        <v>115</v>
      </c>
      <c r="C6" s="23"/>
      <c r="D6" s="46" t="s">
        <v>132</v>
      </c>
      <c r="E6" s="46" t="s">
        <v>145</v>
      </c>
      <c r="F6" s="25" t="s">
        <v>17</v>
      </c>
      <c r="G6" s="28">
        <f t="shared" ref="G6:G21" ca="1" si="1">TODAY()</f>
        <v>45670</v>
      </c>
      <c r="H6" s="30"/>
    </row>
    <row r="7" spans="1:8" ht="50.25" customHeight="1">
      <c r="A7" s="24" t="str">
        <f t="shared" si="0"/>
        <v>[Layout_login-3]</v>
      </c>
      <c r="B7" s="46" t="s">
        <v>116</v>
      </c>
      <c r="C7" s="11"/>
      <c r="D7" s="46" t="s">
        <v>133</v>
      </c>
      <c r="E7" s="46" t="s">
        <v>146</v>
      </c>
      <c r="F7" s="12" t="s">
        <v>17</v>
      </c>
      <c r="G7" s="28">
        <f t="shared" ca="1" si="1"/>
        <v>45670</v>
      </c>
      <c r="H7" s="30"/>
    </row>
    <row r="8" spans="1:8" ht="46.8">
      <c r="A8" s="24" t="str">
        <f t="shared" si="0"/>
        <v>[Layout_login-4]</v>
      </c>
      <c r="B8" s="46" t="s">
        <v>117</v>
      </c>
      <c r="D8" s="46" t="s">
        <v>134</v>
      </c>
      <c r="E8" s="46" t="s">
        <v>147</v>
      </c>
      <c r="F8" s="25" t="s">
        <v>17</v>
      </c>
      <c r="G8" s="28">
        <f t="shared" ca="1" si="1"/>
        <v>45670</v>
      </c>
      <c r="H8" s="30"/>
    </row>
    <row r="9" spans="1:8" ht="46.8">
      <c r="A9" s="24" t="str">
        <f t="shared" si="0"/>
        <v>[Layout_login-5]</v>
      </c>
      <c r="B9" s="46" t="s">
        <v>118</v>
      </c>
      <c r="D9" s="46" t="s">
        <v>135</v>
      </c>
      <c r="E9" s="46" t="s">
        <v>148</v>
      </c>
      <c r="F9" s="25" t="s">
        <v>17</v>
      </c>
      <c r="G9" s="28">
        <f t="shared" ca="1" si="1"/>
        <v>45670</v>
      </c>
      <c r="H9" s="30"/>
    </row>
    <row r="10" spans="1:8" ht="46.8">
      <c r="A10" s="24" t="str">
        <f t="shared" si="0"/>
        <v>[Layout_login-6]</v>
      </c>
      <c r="B10" s="46" t="s">
        <v>119</v>
      </c>
      <c r="D10" s="46" t="s">
        <v>136</v>
      </c>
      <c r="E10" s="46" t="s">
        <v>149</v>
      </c>
      <c r="F10" s="25" t="s">
        <v>17</v>
      </c>
      <c r="G10" s="28">
        <f t="shared" ca="1" si="1"/>
        <v>45670</v>
      </c>
      <c r="H10" s="29"/>
    </row>
    <row r="11" spans="1:8" ht="46.8">
      <c r="A11" s="24" t="str">
        <f t="shared" si="0"/>
        <v>[Layout_login-7]</v>
      </c>
      <c r="B11" s="46" t="s">
        <v>120</v>
      </c>
      <c r="C11" s="15"/>
      <c r="D11" s="46" t="s">
        <v>137</v>
      </c>
      <c r="E11" s="46" t="s">
        <v>150</v>
      </c>
      <c r="F11" s="25" t="s">
        <v>17</v>
      </c>
      <c r="G11" s="28">
        <f t="shared" ca="1" si="1"/>
        <v>45670</v>
      </c>
      <c r="H11" s="29"/>
    </row>
    <row r="12" spans="1:8" ht="31.2">
      <c r="A12" s="24" t="str">
        <f t="shared" si="0"/>
        <v>[Layout_login-8]</v>
      </c>
      <c r="B12" s="46" t="s">
        <v>121</v>
      </c>
      <c r="C12" s="15"/>
      <c r="D12" s="46" t="s">
        <v>138</v>
      </c>
      <c r="E12" s="46" t="s">
        <v>151</v>
      </c>
      <c r="F12" s="26" t="s">
        <v>17</v>
      </c>
      <c r="G12" s="28">
        <f t="shared" ca="1" si="1"/>
        <v>45670</v>
      </c>
      <c r="H12" s="29"/>
    </row>
    <row r="13" spans="1:8" ht="46.8">
      <c r="A13" s="24" t="str">
        <f t="shared" si="0"/>
        <v>[Layout_login-9]</v>
      </c>
      <c r="B13" s="46" t="s">
        <v>122</v>
      </c>
      <c r="C13" s="46" t="s">
        <v>127</v>
      </c>
      <c r="D13" s="46" t="s">
        <v>139</v>
      </c>
      <c r="E13" s="46" t="s">
        <v>152</v>
      </c>
      <c r="F13" s="27" t="s">
        <v>17</v>
      </c>
      <c r="G13" s="28">
        <f t="shared" ca="1" si="1"/>
        <v>45670</v>
      </c>
      <c r="H13" s="29"/>
    </row>
    <row r="14" spans="1:8" ht="46.8">
      <c r="A14" s="24" t="str">
        <f t="shared" si="0"/>
        <v>[Layout_login-10]</v>
      </c>
      <c r="B14" s="46" t="s">
        <v>123</v>
      </c>
      <c r="C14" s="46" t="s">
        <v>128</v>
      </c>
      <c r="D14" s="46" t="s">
        <v>140</v>
      </c>
      <c r="E14" s="46" t="s">
        <v>153</v>
      </c>
      <c r="F14" s="27" t="s">
        <v>17</v>
      </c>
      <c r="G14" s="28">
        <f t="shared" ca="1" si="1"/>
        <v>45670</v>
      </c>
      <c r="H14" s="29"/>
    </row>
    <row r="15" spans="1:8" ht="62.4">
      <c r="A15" s="24" t="str">
        <f t="shared" si="0"/>
        <v>[Layout_login-11]</v>
      </c>
      <c r="B15" s="46" t="s">
        <v>124</v>
      </c>
      <c r="C15" s="46" t="s">
        <v>129</v>
      </c>
      <c r="D15" s="46" t="s">
        <v>141</v>
      </c>
      <c r="E15" s="46" t="s">
        <v>154</v>
      </c>
      <c r="F15" s="27" t="s">
        <v>17</v>
      </c>
      <c r="G15" s="28">
        <f t="shared" ca="1" si="1"/>
        <v>45670</v>
      </c>
      <c r="H15" s="29"/>
    </row>
    <row r="16" spans="1:8" ht="78">
      <c r="A16" s="24" t="str">
        <f t="shared" si="0"/>
        <v>[Layout_login-12]</v>
      </c>
      <c r="B16" s="46" t="s">
        <v>125</v>
      </c>
      <c r="C16" s="46" t="s">
        <v>129</v>
      </c>
      <c r="D16" s="46" t="s">
        <v>142</v>
      </c>
      <c r="E16" s="46" t="s">
        <v>155</v>
      </c>
      <c r="F16" s="27" t="s">
        <v>17</v>
      </c>
      <c r="G16" s="28">
        <f t="shared" ca="1" si="1"/>
        <v>45670</v>
      </c>
      <c r="H16" s="29"/>
    </row>
    <row r="17" spans="1:8" ht="62.4">
      <c r="A17" s="54" t="str">
        <f t="shared" si="0"/>
        <v>[Layout_login-13]</v>
      </c>
      <c r="B17" s="104" t="s">
        <v>126</v>
      </c>
      <c r="C17" s="104" t="s">
        <v>130</v>
      </c>
      <c r="D17" s="104" t="s">
        <v>143</v>
      </c>
      <c r="E17" s="56" t="s">
        <v>156</v>
      </c>
      <c r="F17" s="57" t="s">
        <v>17</v>
      </c>
      <c r="G17" s="58">
        <f t="shared" ca="1" si="1"/>
        <v>45670</v>
      </c>
      <c r="H17" s="59"/>
    </row>
    <row r="18" spans="1:8" ht="69.599999999999994" customHeight="1">
      <c r="A18" s="97" t="s">
        <v>410</v>
      </c>
      <c r="B18" s="101" t="s">
        <v>411</v>
      </c>
      <c r="C18" s="101" t="s">
        <v>391</v>
      </c>
      <c r="D18" s="106" t="s">
        <v>412</v>
      </c>
      <c r="E18" s="107" t="s">
        <v>413</v>
      </c>
      <c r="F18" s="57" t="s">
        <v>17</v>
      </c>
      <c r="G18" s="58">
        <f t="shared" ca="1" si="1"/>
        <v>45670</v>
      </c>
      <c r="H18" s="106"/>
    </row>
    <row r="19" spans="1:8" ht="75.599999999999994" customHeight="1">
      <c r="A19" s="97" t="s">
        <v>414</v>
      </c>
      <c r="B19" s="101" t="s">
        <v>415</v>
      </c>
      <c r="C19" s="101" t="s">
        <v>416</v>
      </c>
      <c r="D19" s="106" t="s">
        <v>417</v>
      </c>
      <c r="E19" s="107" t="s">
        <v>418</v>
      </c>
      <c r="F19" s="57" t="s">
        <v>17</v>
      </c>
      <c r="G19" s="58">
        <f t="shared" ca="1" si="1"/>
        <v>45670</v>
      </c>
      <c r="H19" s="106"/>
    </row>
    <row r="20" spans="1:8" ht="91.8" customHeight="1">
      <c r="A20" s="97" t="s">
        <v>419</v>
      </c>
      <c r="B20" s="101" t="s">
        <v>420</v>
      </c>
      <c r="C20" s="101"/>
      <c r="D20" s="101" t="s">
        <v>421</v>
      </c>
      <c r="E20" s="107" t="s">
        <v>422</v>
      </c>
      <c r="F20" s="57" t="s">
        <v>17</v>
      </c>
      <c r="G20" s="58">
        <f t="shared" ca="1" si="1"/>
        <v>45670</v>
      </c>
      <c r="H20" s="106"/>
    </row>
    <row r="21" spans="1:8" ht="69.599999999999994" customHeight="1">
      <c r="A21" s="97" t="s">
        <v>423</v>
      </c>
      <c r="B21" s="101" t="s">
        <v>424</v>
      </c>
      <c r="C21" s="101" t="s">
        <v>425</v>
      </c>
      <c r="D21" s="101" t="s">
        <v>426</v>
      </c>
      <c r="E21" s="107" t="s">
        <v>427</v>
      </c>
      <c r="F21" s="13" t="s">
        <v>17</v>
      </c>
      <c r="G21" s="28">
        <f t="shared" ca="1" si="1"/>
        <v>45670</v>
      </c>
      <c r="H21" s="106"/>
    </row>
  </sheetData>
  <phoneticPr fontId="12" type="noConversion"/>
  <conditionalFormatting sqref="F5:F21">
    <cfRule type="cellIs" dxfId="17" priority="1" operator="equal">
      <formula>"Fail"</formula>
    </cfRule>
    <cfRule type="cellIs" dxfId="16" priority="2" operator="equal">
      <formula>"Untested"</formula>
    </cfRule>
    <cfRule type="cellIs" dxfId="15" priority="3" operator="equal">
      <formula>"N/A"</formula>
    </cfRule>
  </conditionalFormatting>
  <dataValidations count="1">
    <dataValidation type="list" allowBlank="1" showErrorMessage="1" sqref="F5:F21" xr:uid="{66986811-F615-485B-AB58-9ECFC9E0B1B7}">
      <formula1>"Pass,Fail,Untested,N/A"</formula1>
    </dataValidation>
  </dataValidations>
  <hyperlinks>
    <hyperlink ref="A1" location="'Test report'!A1" display="Back to TestReport" xr:uid="{E23EAF37-1DD6-43FD-978B-E2247C114CDB}"/>
    <hyperlink ref="B1" location="BugList!A1" display="To Buglist" xr:uid="{29AF551D-4702-4E25-AA30-F9B9B253D4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DN</vt:lpstr>
      <vt:lpstr>DK</vt:lpstr>
      <vt:lpstr>Timkiem</vt:lpstr>
      <vt:lpstr>Giohang</vt:lpstr>
      <vt:lpstr>ChitietSP</vt:lpstr>
      <vt:lpstr>Dathang</vt:lpstr>
      <vt:lpstr>QLTK</vt:lpstr>
      <vt:lpstr>layoutDK</vt:lpstr>
      <vt:lpstr>layoutDN</vt:lpstr>
      <vt:lpstr>LayoutTrangchu</vt:lpstr>
      <vt:lpstr>layoutTimkiem</vt:lpstr>
      <vt:lpstr>layoutGH</vt:lpstr>
      <vt:lpstr>layoutCTSP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(10122352) PHẠM THỦY TIÊN</cp:lastModifiedBy>
  <dcterms:created xsi:type="dcterms:W3CDTF">2024-05-03T07:38:53Z</dcterms:created>
  <dcterms:modified xsi:type="dcterms:W3CDTF">2025-01-13T15:16:06Z</dcterms:modified>
</cp:coreProperties>
</file>