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acfrs_data_progress_tracking_dashboard/data/"/>
    </mc:Choice>
  </mc:AlternateContent>
  <xr:revisionPtr revIDLastSave="0" documentId="13_ncr:1_{F418DCCC-37E1-9747-8901-C93C5263FD70}" xr6:coauthVersionLast="47" xr6:coauthVersionMax="47" xr10:uidLastSave="{00000000-0000-0000-0000-000000000000}"/>
  <bookViews>
    <workbookView xWindow="1040" yWindow="500" windowWidth="13580" windowHeight="19400" xr2:uid="{B51F2319-3484-7B4C-853A-FD166713B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1" l="1"/>
  <c r="M33" i="1" s="1"/>
  <c r="H33" i="1"/>
  <c r="K25" i="1"/>
  <c r="M25" i="1"/>
  <c r="K9" i="1"/>
  <c r="L9" i="1" s="1"/>
  <c r="K17" i="1"/>
  <c r="M9" i="1"/>
  <c r="L26" i="1"/>
  <c r="J33" i="1"/>
  <c r="I33" i="1"/>
  <c r="M26" i="1"/>
  <c r="M27" i="1"/>
  <c r="M28" i="1"/>
  <c r="M29" i="1"/>
  <c r="M30" i="1"/>
  <c r="M31" i="1"/>
  <c r="M32" i="1"/>
  <c r="J26" i="1"/>
  <c r="J27" i="1"/>
  <c r="J28" i="1"/>
  <c r="J29" i="1"/>
  <c r="J30" i="1"/>
  <c r="J31" i="1"/>
  <c r="J32" i="1"/>
  <c r="L27" i="1"/>
  <c r="L28" i="1"/>
  <c r="L29" i="1"/>
  <c r="L30" i="1"/>
  <c r="L31" i="1"/>
  <c r="L32" i="1"/>
  <c r="I26" i="1"/>
  <c r="I27" i="1"/>
  <c r="I28" i="1"/>
  <c r="I29" i="1"/>
  <c r="I30" i="1"/>
  <c r="I31" i="1"/>
  <c r="I32" i="1"/>
  <c r="L4" i="1"/>
  <c r="L5" i="1"/>
  <c r="L6" i="1"/>
  <c r="L7" i="1"/>
  <c r="L8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M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M19" i="1"/>
  <c r="M11" i="1"/>
  <c r="M3" i="1"/>
  <c r="M2" i="1"/>
  <c r="M4" i="1"/>
  <c r="M5" i="1"/>
  <c r="M6" i="1"/>
  <c r="M7" i="1"/>
  <c r="M8" i="1"/>
  <c r="M10" i="1"/>
  <c r="M12" i="1"/>
  <c r="M13" i="1"/>
  <c r="M14" i="1"/>
  <c r="M15" i="1"/>
  <c r="M16" i="1"/>
  <c r="M18" i="1"/>
  <c r="M20" i="1"/>
  <c r="M21" i="1"/>
  <c r="M22" i="1"/>
  <c r="M23" i="1"/>
  <c r="M24" i="1"/>
  <c r="L33" i="1" l="1"/>
  <c r="L25" i="1"/>
  <c r="L3" i="1"/>
</calcChain>
</file>

<file path=xl/sharedStrings.xml><?xml version="1.0" encoding="utf-8"?>
<sst xmlns="http://schemas.openxmlformats.org/spreadsheetml/2006/main" count="42" uniqueCount="18">
  <si>
    <t>state</t>
  </si>
  <si>
    <t>county</t>
  </si>
  <si>
    <t>municipalities_all_place_division</t>
  </si>
  <si>
    <t>municipalities_incorporated</t>
  </si>
  <si>
    <t>municipalities_incorporated_others</t>
  </si>
  <si>
    <t>municipalities_others</t>
  </si>
  <si>
    <t>pct_population_collected</t>
  </si>
  <si>
    <t>pct_count_collected</t>
  </si>
  <si>
    <t>Collected_Population</t>
  </si>
  <si>
    <t>Remaining_Population</t>
  </si>
  <si>
    <t>Year</t>
  </si>
  <si>
    <t>Collected_Count</t>
  </si>
  <si>
    <t>Remaining_Count</t>
  </si>
  <si>
    <t>city</t>
  </si>
  <si>
    <t>school</t>
  </si>
  <si>
    <t>Universal_Count</t>
  </si>
  <si>
    <t>Universal_Population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</si>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</sst>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name val="Monaco"/>
      <family val="3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38DF-288A-B045-B1EA-9416E18CEA9B}">
  <dimension ref="D1:M33"/>
  <sheetViews>
    <sheetView tabSelected="1" topLeftCell="J1" zoomScale="130" zoomScaleNormal="130" workbookViewId="0">
      <pane ySplit="1" topLeftCell="A10" activePane="bottomLeft" state="frozen"/>
      <selection activeCell="E1" sqref="E1"/>
      <selection pane="bottomLeft" activeCell="L37" sqref="L37"/>
    </sheetView>
  </sheetViews>
  <sheetFormatPr baseColWidth="10" defaultRowHeight="16" x14ac:dyDescent="0.2"/>
  <cols>
    <col min="5" max="5" width="30.33203125" customWidth="1"/>
    <col min="6" max="6" width="11.6640625" customWidth="1"/>
    <col min="7" max="7" width="18.5" customWidth="1"/>
    <col min="8" max="10" width="15.6640625" customWidth="1"/>
    <col min="11" max="12" width="18.6640625" customWidth="1"/>
    <col min="13" max="13" width="20.83203125" customWidth="1"/>
  </cols>
  <sheetData>
    <row r="1" spans="4:13" x14ac:dyDescent="0.2">
      <c r="D1" t="s">
        <v>10</v>
      </c>
      <c r="E1" t="s">
        <v>17</v>
      </c>
      <c r="F1" t="s">
        <v>15</v>
      </c>
      <c r="G1" t="s">
        <v>16</v>
      </c>
      <c r="H1" t="s">
        <v>11</v>
      </c>
      <c r="I1" t="s">
        <v>12</v>
      </c>
      <c r="J1" t="s">
        <v>7</v>
      </c>
      <c r="K1" t="s">
        <v>8</v>
      </c>
      <c r="L1" t="s">
        <v>9</v>
      </c>
      <c r="M1" t="s">
        <v>6</v>
      </c>
    </row>
    <row r="2" spans="4:13" x14ac:dyDescent="0.2">
      <c r="D2">
        <v>2020</v>
      </c>
      <c r="E2" t="s">
        <v>0</v>
      </c>
      <c r="F2">
        <v>51</v>
      </c>
      <c r="G2">
        <v>331449520</v>
      </c>
      <c r="H2">
        <v>51</v>
      </c>
      <c r="I2">
        <f>F2-H2</f>
        <v>0</v>
      </c>
      <c r="J2">
        <f>H2/F2</f>
        <v>1</v>
      </c>
      <c r="K2">
        <v>331449520</v>
      </c>
      <c r="L2">
        <f>G2-K2</f>
        <v>0</v>
      </c>
      <c r="M2">
        <f t="shared" ref="M2:M33" si="0">K2/G2</f>
        <v>1</v>
      </c>
    </row>
    <row r="3" spans="4:13" x14ac:dyDescent="0.2">
      <c r="D3">
        <v>2020</v>
      </c>
      <c r="E3" t="s">
        <v>1</v>
      </c>
      <c r="F3">
        <v>3144</v>
      </c>
      <c r="G3">
        <v>331449520</v>
      </c>
      <c r="H3">
        <v>2650</v>
      </c>
      <c r="I3">
        <f t="shared" ref="I3:I33" si="1">F3-H3</f>
        <v>494</v>
      </c>
      <c r="J3">
        <f t="shared" ref="J3:J33" si="2">H3/F3</f>
        <v>0.84287531806615779</v>
      </c>
      <c r="K3">
        <v>291061669</v>
      </c>
      <c r="L3">
        <f t="shared" ref="L3:L33" si="3">G3-K3</f>
        <v>40387851</v>
      </c>
      <c r="M3">
        <f t="shared" si="0"/>
        <v>0.87814780664035963</v>
      </c>
    </row>
    <row r="4" spans="4:13" x14ac:dyDescent="0.2">
      <c r="D4">
        <v>2020</v>
      </c>
      <c r="E4" t="s">
        <v>2</v>
      </c>
      <c r="F4">
        <v>35819</v>
      </c>
      <c r="G4">
        <v>270150520</v>
      </c>
      <c r="I4">
        <f t="shared" si="1"/>
        <v>35819</v>
      </c>
      <c r="J4">
        <f t="shared" si="2"/>
        <v>0</v>
      </c>
      <c r="L4">
        <f t="shared" si="3"/>
        <v>270150520</v>
      </c>
      <c r="M4">
        <f t="shared" si="0"/>
        <v>0</v>
      </c>
    </row>
    <row r="5" spans="4:13" x14ac:dyDescent="0.2">
      <c r="D5">
        <v>2020</v>
      </c>
      <c r="E5" t="s">
        <v>3</v>
      </c>
      <c r="F5">
        <v>19479</v>
      </c>
      <c r="G5">
        <v>205204602</v>
      </c>
      <c r="I5">
        <f t="shared" si="1"/>
        <v>19479</v>
      </c>
      <c r="J5">
        <f t="shared" si="2"/>
        <v>0</v>
      </c>
      <c r="L5">
        <f t="shared" si="3"/>
        <v>205204602</v>
      </c>
      <c r="M5">
        <f t="shared" si="0"/>
        <v>0</v>
      </c>
    </row>
    <row r="6" spans="4:13" s="3" customFormat="1" x14ac:dyDescent="0.2">
      <c r="D6" s="3">
        <v>2020</v>
      </c>
      <c r="E6" s="3" t="s">
        <v>13</v>
      </c>
      <c r="F6" s="3">
        <v>10187</v>
      </c>
      <c r="G6" s="3">
        <v>181888101</v>
      </c>
      <c r="H6" s="3">
        <v>6847</v>
      </c>
      <c r="I6">
        <f t="shared" si="1"/>
        <v>3340</v>
      </c>
      <c r="J6" s="3">
        <f t="shared" si="2"/>
        <v>0.67213114754098358</v>
      </c>
      <c r="K6" s="3">
        <v>174118822</v>
      </c>
      <c r="L6">
        <f t="shared" si="3"/>
        <v>7769279</v>
      </c>
      <c r="M6" s="3">
        <f t="shared" si="0"/>
        <v>0.95728539163757609</v>
      </c>
    </row>
    <row r="7" spans="4:13" x14ac:dyDescent="0.2">
      <c r="D7">
        <v>2020</v>
      </c>
      <c r="E7" t="s">
        <v>4</v>
      </c>
      <c r="F7">
        <v>9292</v>
      </c>
      <c r="G7">
        <v>23316501</v>
      </c>
      <c r="I7">
        <f t="shared" si="1"/>
        <v>9292</v>
      </c>
      <c r="J7">
        <f t="shared" si="2"/>
        <v>0</v>
      </c>
      <c r="L7">
        <f t="shared" si="3"/>
        <v>23316501</v>
      </c>
      <c r="M7">
        <f t="shared" si="0"/>
        <v>0</v>
      </c>
    </row>
    <row r="8" spans="4:13" x14ac:dyDescent="0.2">
      <c r="D8">
        <v>2020</v>
      </c>
      <c r="E8" t="s">
        <v>5</v>
      </c>
      <c r="F8">
        <v>16340</v>
      </c>
      <c r="G8">
        <v>64945918</v>
      </c>
      <c r="I8">
        <f t="shared" si="1"/>
        <v>16340</v>
      </c>
      <c r="J8">
        <f t="shared" si="2"/>
        <v>0</v>
      </c>
      <c r="L8">
        <f t="shared" si="3"/>
        <v>64945918</v>
      </c>
      <c r="M8">
        <f t="shared" si="0"/>
        <v>0</v>
      </c>
    </row>
    <row r="9" spans="4:13" s="1" customFormat="1" ht="20" x14ac:dyDescent="0.25">
      <c r="D9" s="1">
        <v>2020</v>
      </c>
      <c r="E9" s="1" t="s">
        <v>14</v>
      </c>
      <c r="F9" s="1">
        <v>14290</v>
      </c>
      <c r="G9" s="1">
        <v>48203463</v>
      </c>
      <c r="H9" s="1">
        <v>9363</v>
      </c>
      <c r="I9">
        <f t="shared" si="1"/>
        <v>4927</v>
      </c>
      <c r="J9" s="1">
        <f t="shared" si="2"/>
        <v>0.65521343596920922</v>
      </c>
      <c r="K9" s="2">
        <f>40952216 + 1029532 + 956634</f>
        <v>42938382</v>
      </c>
      <c r="L9">
        <f t="shared" si="3"/>
        <v>5265081</v>
      </c>
      <c r="M9" s="1">
        <f t="shared" si="0"/>
        <v>0.89077380187394417</v>
      </c>
    </row>
    <row r="10" spans="4:13" x14ac:dyDescent="0.2">
      <c r="D10">
        <v>2021</v>
      </c>
      <c r="E10" t="s">
        <v>0</v>
      </c>
      <c r="F10">
        <v>51</v>
      </c>
      <c r="G10">
        <v>331449520</v>
      </c>
      <c r="H10">
        <v>51</v>
      </c>
      <c r="I10">
        <f t="shared" si="1"/>
        <v>0</v>
      </c>
      <c r="J10">
        <f t="shared" si="2"/>
        <v>1</v>
      </c>
      <c r="K10">
        <v>331449520</v>
      </c>
      <c r="L10">
        <f t="shared" si="3"/>
        <v>0</v>
      </c>
      <c r="M10">
        <f t="shared" si="0"/>
        <v>1</v>
      </c>
    </row>
    <row r="11" spans="4:13" x14ac:dyDescent="0.2">
      <c r="D11">
        <v>2021</v>
      </c>
      <c r="E11" t="s">
        <v>1</v>
      </c>
      <c r="F11">
        <v>3144</v>
      </c>
      <c r="G11">
        <v>331449520</v>
      </c>
      <c r="H11">
        <v>2586</v>
      </c>
      <c r="I11">
        <f t="shared" si="1"/>
        <v>558</v>
      </c>
      <c r="J11">
        <f t="shared" si="2"/>
        <v>0.8225190839694656</v>
      </c>
      <c r="K11">
        <v>289467144</v>
      </c>
      <c r="L11">
        <f t="shared" si="3"/>
        <v>41982376</v>
      </c>
      <c r="M11">
        <f t="shared" si="0"/>
        <v>0.87333704390339739</v>
      </c>
    </row>
    <row r="12" spans="4:13" x14ac:dyDescent="0.2">
      <c r="D12">
        <v>2021</v>
      </c>
      <c r="E12" t="s">
        <v>2</v>
      </c>
      <c r="F12">
        <v>35819</v>
      </c>
      <c r="G12">
        <v>270150520</v>
      </c>
      <c r="I12">
        <f t="shared" si="1"/>
        <v>35819</v>
      </c>
      <c r="J12">
        <f t="shared" si="2"/>
        <v>0</v>
      </c>
      <c r="L12">
        <f t="shared" si="3"/>
        <v>270150520</v>
      </c>
      <c r="M12">
        <f t="shared" si="0"/>
        <v>0</v>
      </c>
    </row>
    <row r="13" spans="4:13" x14ac:dyDescent="0.2">
      <c r="D13">
        <v>2021</v>
      </c>
      <c r="E13" t="s">
        <v>3</v>
      </c>
      <c r="F13">
        <v>19479</v>
      </c>
      <c r="G13">
        <v>205204602</v>
      </c>
      <c r="I13">
        <f t="shared" si="1"/>
        <v>19479</v>
      </c>
      <c r="J13">
        <f t="shared" si="2"/>
        <v>0</v>
      </c>
      <c r="L13">
        <f t="shared" si="3"/>
        <v>205204602</v>
      </c>
      <c r="M13">
        <f t="shared" si="0"/>
        <v>0</v>
      </c>
    </row>
    <row r="14" spans="4:13" x14ac:dyDescent="0.2">
      <c r="D14">
        <v>2021</v>
      </c>
      <c r="E14" t="s">
        <v>13</v>
      </c>
      <c r="F14">
        <v>10187</v>
      </c>
      <c r="G14">
        <v>181888101</v>
      </c>
      <c r="H14">
        <v>7232</v>
      </c>
      <c r="I14">
        <f t="shared" si="1"/>
        <v>2955</v>
      </c>
      <c r="J14">
        <f t="shared" si="2"/>
        <v>0.70992441346814572</v>
      </c>
      <c r="K14">
        <v>175259906</v>
      </c>
      <c r="L14">
        <f t="shared" si="3"/>
        <v>6628195</v>
      </c>
      <c r="M14">
        <f t="shared" si="0"/>
        <v>0.96355894110962215</v>
      </c>
    </row>
    <row r="15" spans="4:13" x14ac:dyDescent="0.2">
      <c r="D15">
        <v>2021</v>
      </c>
      <c r="E15" t="s">
        <v>4</v>
      </c>
      <c r="F15">
        <v>9292</v>
      </c>
      <c r="G15">
        <v>23316501</v>
      </c>
      <c r="I15">
        <f t="shared" si="1"/>
        <v>9292</v>
      </c>
      <c r="J15">
        <f t="shared" si="2"/>
        <v>0</v>
      </c>
      <c r="L15">
        <f t="shared" si="3"/>
        <v>23316501</v>
      </c>
      <c r="M15">
        <f t="shared" si="0"/>
        <v>0</v>
      </c>
    </row>
    <row r="16" spans="4:13" x14ac:dyDescent="0.2">
      <c r="D16">
        <v>2021</v>
      </c>
      <c r="E16" t="s">
        <v>5</v>
      </c>
      <c r="F16">
        <v>16340</v>
      </c>
      <c r="G16">
        <v>64945918</v>
      </c>
      <c r="I16">
        <f t="shared" si="1"/>
        <v>16340</v>
      </c>
      <c r="J16">
        <f t="shared" si="2"/>
        <v>0</v>
      </c>
      <c r="L16">
        <f t="shared" si="3"/>
        <v>64945918</v>
      </c>
      <c r="M16">
        <f t="shared" si="0"/>
        <v>0</v>
      </c>
    </row>
    <row r="17" spans="4:13" s="1" customFormat="1" ht="20" x14ac:dyDescent="0.25">
      <c r="D17" s="1">
        <v>2021</v>
      </c>
      <c r="E17" s="1" t="s">
        <v>14</v>
      </c>
      <c r="F17" s="1">
        <v>14290</v>
      </c>
      <c r="G17" s="1">
        <v>46602246</v>
      </c>
      <c r="H17" s="1">
        <v>9819</v>
      </c>
      <c r="I17">
        <f t="shared" si="1"/>
        <v>4471</v>
      </c>
      <c r="J17" s="1">
        <f t="shared" si="2"/>
        <v>0.68712386284114768</v>
      </c>
      <c r="K17" s="2">
        <f>41253011 + 1029532 + 956634</f>
        <v>43239177</v>
      </c>
      <c r="L17">
        <f t="shared" si="3"/>
        <v>3363069</v>
      </c>
      <c r="M17" s="1">
        <f t="shared" si="0"/>
        <v>0.92783461552475388</v>
      </c>
    </row>
    <row r="18" spans="4:13" x14ac:dyDescent="0.2">
      <c r="D18">
        <v>2022</v>
      </c>
      <c r="E18" t="s">
        <v>0</v>
      </c>
      <c r="F18">
        <v>51</v>
      </c>
      <c r="G18">
        <v>331449520</v>
      </c>
      <c r="H18">
        <v>51</v>
      </c>
      <c r="I18">
        <f t="shared" si="1"/>
        <v>0</v>
      </c>
      <c r="J18">
        <f t="shared" si="2"/>
        <v>1</v>
      </c>
      <c r="K18">
        <v>331449520</v>
      </c>
      <c r="L18">
        <f t="shared" si="3"/>
        <v>0</v>
      </c>
      <c r="M18">
        <f t="shared" si="0"/>
        <v>1</v>
      </c>
    </row>
    <row r="19" spans="4:13" x14ac:dyDescent="0.2">
      <c r="D19">
        <v>2022</v>
      </c>
      <c r="E19" t="s">
        <v>1</v>
      </c>
      <c r="F19">
        <v>3144</v>
      </c>
      <c r="G19">
        <v>331449520</v>
      </c>
      <c r="H19">
        <v>2485</v>
      </c>
      <c r="I19">
        <f t="shared" si="1"/>
        <v>659</v>
      </c>
      <c r="J19">
        <f t="shared" si="2"/>
        <v>0.79039440203562339</v>
      </c>
      <c r="K19">
        <v>287932847</v>
      </c>
      <c r="L19">
        <f t="shared" si="3"/>
        <v>43516673</v>
      </c>
      <c r="M19">
        <f t="shared" si="0"/>
        <v>0.86870799209484451</v>
      </c>
    </row>
    <row r="20" spans="4:13" x14ac:dyDescent="0.2">
      <c r="D20">
        <v>2022</v>
      </c>
      <c r="E20" t="s">
        <v>2</v>
      </c>
      <c r="F20">
        <v>35819</v>
      </c>
      <c r="G20">
        <v>270150520</v>
      </c>
      <c r="I20">
        <f t="shared" si="1"/>
        <v>35819</v>
      </c>
      <c r="J20">
        <f t="shared" si="2"/>
        <v>0</v>
      </c>
      <c r="L20">
        <f t="shared" si="3"/>
        <v>270150520</v>
      </c>
      <c r="M20">
        <f t="shared" si="0"/>
        <v>0</v>
      </c>
    </row>
    <row r="21" spans="4:13" x14ac:dyDescent="0.2">
      <c r="D21">
        <v>2022</v>
      </c>
      <c r="E21" t="s">
        <v>3</v>
      </c>
      <c r="F21">
        <v>19479</v>
      </c>
      <c r="G21">
        <v>205204602</v>
      </c>
      <c r="I21">
        <f t="shared" si="1"/>
        <v>19479</v>
      </c>
      <c r="J21">
        <f t="shared" si="2"/>
        <v>0</v>
      </c>
      <c r="L21">
        <f t="shared" si="3"/>
        <v>205204602</v>
      </c>
      <c r="M21">
        <f t="shared" si="0"/>
        <v>0</v>
      </c>
    </row>
    <row r="22" spans="4:13" x14ac:dyDescent="0.2">
      <c r="D22">
        <v>2022</v>
      </c>
      <c r="E22" t="s">
        <v>13</v>
      </c>
      <c r="F22">
        <v>10187</v>
      </c>
      <c r="G22">
        <v>181888101</v>
      </c>
      <c r="H22">
        <v>7191</v>
      </c>
      <c r="I22">
        <f t="shared" si="1"/>
        <v>2996</v>
      </c>
      <c r="J22">
        <f t="shared" si="2"/>
        <v>0.70589967605772064</v>
      </c>
      <c r="K22">
        <v>174747324</v>
      </c>
      <c r="L22">
        <f t="shared" si="3"/>
        <v>7140777</v>
      </c>
      <c r="M22">
        <f t="shared" si="0"/>
        <v>0.96074082383212078</v>
      </c>
    </row>
    <row r="23" spans="4:13" x14ac:dyDescent="0.2">
      <c r="D23">
        <v>2022</v>
      </c>
      <c r="E23" t="s">
        <v>4</v>
      </c>
      <c r="F23">
        <v>9292</v>
      </c>
      <c r="G23">
        <v>23316501</v>
      </c>
      <c r="I23">
        <f t="shared" si="1"/>
        <v>9292</v>
      </c>
      <c r="J23">
        <f t="shared" si="2"/>
        <v>0</v>
      </c>
      <c r="L23">
        <f t="shared" si="3"/>
        <v>23316501</v>
      </c>
      <c r="M23">
        <f t="shared" si="0"/>
        <v>0</v>
      </c>
    </row>
    <row r="24" spans="4:13" x14ac:dyDescent="0.2">
      <c r="D24">
        <v>2022</v>
      </c>
      <c r="E24" t="s">
        <v>5</v>
      </c>
      <c r="F24">
        <v>16340</v>
      </c>
      <c r="G24">
        <v>64945918</v>
      </c>
      <c r="I24">
        <f t="shared" si="1"/>
        <v>16340</v>
      </c>
      <c r="J24">
        <f t="shared" si="2"/>
        <v>0</v>
      </c>
      <c r="L24">
        <f t="shared" si="3"/>
        <v>64945918</v>
      </c>
      <c r="M24">
        <f t="shared" si="0"/>
        <v>0</v>
      </c>
    </row>
    <row r="25" spans="4:13" s="1" customFormat="1" ht="20" x14ac:dyDescent="0.25">
      <c r="D25" s="1">
        <v>2022</v>
      </c>
      <c r="E25" s="1" t="s">
        <v>14</v>
      </c>
      <c r="F25" s="1">
        <v>14290</v>
      </c>
      <c r="G25" s="1">
        <v>46628237</v>
      </c>
      <c r="H25" s="1">
        <v>10060</v>
      </c>
      <c r="I25">
        <f t="shared" si="1"/>
        <v>4230</v>
      </c>
      <c r="J25" s="1">
        <f t="shared" si="2"/>
        <v>0.70398880335899228</v>
      </c>
      <c r="K25" s="2">
        <f xml:space="preserve"> 40939522 + 1029532 + 956634</f>
        <v>42925688</v>
      </c>
      <c r="L25">
        <f t="shared" si="3"/>
        <v>3702549</v>
      </c>
      <c r="M25" s="1">
        <f t="shared" si="0"/>
        <v>0.92059427423773277</v>
      </c>
    </row>
    <row r="26" spans="4:13" ht="20" x14ac:dyDescent="0.25">
      <c r="D26">
        <v>2023</v>
      </c>
      <c r="E26" t="s">
        <v>0</v>
      </c>
      <c r="F26">
        <v>51</v>
      </c>
      <c r="G26">
        <v>331449520</v>
      </c>
      <c r="H26">
        <v>46</v>
      </c>
      <c r="I26">
        <f t="shared" si="1"/>
        <v>5</v>
      </c>
      <c r="J26">
        <f t="shared" si="2"/>
        <v>0.90196078431372551</v>
      </c>
      <c r="K26" s="4">
        <v>271368978</v>
      </c>
      <c r="L26">
        <f t="shared" si="3"/>
        <v>60080542</v>
      </c>
      <c r="M26" s="5">
        <f t="shared" si="0"/>
        <v>0.81873395985005504</v>
      </c>
    </row>
    <row r="27" spans="4:13" ht="20" x14ac:dyDescent="0.25">
      <c r="D27">
        <v>2023</v>
      </c>
      <c r="E27" t="s">
        <v>1</v>
      </c>
      <c r="F27">
        <v>3144</v>
      </c>
      <c r="G27">
        <v>331449520</v>
      </c>
      <c r="H27">
        <v>1434</v>
      </c>
      <c r="I27">
        <f t="shared" si="1"/>
        <v>1710</v>
      </c>
      <c r="J27">
        <f t="shared" si="2"/>
        <v>0.45610687022900764</v>
      </c>
      <c r="K27" s="4">
        <v>227411603</v>
      </c>
      <c r="L27">
        <f>G27-K27</f>
        <v>104037917</v>
      </c>
      <c r="M27" s="5">
        <f>K27/G27</f>
        <v>0.6861123316757255</v>
      </c>
    </row>
    <row r="28" spans="4:13" x14ac:dyDescent="0.2">
      <c r="D28">
        <v>2023</v>
      </c>
      <c r="E28" t="s">
        <v>2</v>
      </c>
      <c r="F28">
        <v>35819</v>
      </c>
      <c r="G28">
        <v>270150520</v>
      </c>
      <c r="I28">
        <f t="shared" si="1"/>
        <v>35819</v>
      </c>
      <c r="J28">
        <f t="shared" si="2"/>
        <v>0</v>
      </c>
      <c r="L28">
        <f>G28-K28</f>
        <v>270150520</v>
      </c>
      <c r="M28" s="5">
        <f>K28/G28</f>
        <v>0</v>
      </c>
    </row>
    <row r="29" spans="4:13" x14ac:dyDescent="0.2">
      <c r="D29">
        <v>2023</v>
      </c>
      <c r="E29" t="s">
        <v>3</v>
      </c>
      <c r="F29">
        <v>19479</v>
      </c>
      <c r="G29">
        <v>205204602</v>
      </c>
      <c r="I29">
        <f t="shared" si="1"/>
        <v>19479</v>
      </c>
      <c r="J29">
        <f t="shared" si="2"/>
        <v>0</v>
      </c>
      <c r="L29">
        <f t="shared" si="3"/>
        <v>205204602</v>
      </c>
      <c r="M29" s="5">
        <f t="shared" si="0"/>
        <v>0</v>
      </c>
    </row>
    <row r="30" spans="4:13" ht="20" x14ac:dyDescent="0.25">
      <c r="D30">
        <v>2023</v>
      </c>
      <c r="E30" t="s">
        <v>13</v>
      </c>
      <c r="F30">
        <v>10187</v>
      </c>
      <c r="G30">
        <v>181888101</v>
      </c>
      <c r="H30">
        <v>4408</v>
      </c>
      <c r="I30">
        <f t="shared" si="1"/>
        <v>5779</v>
      </c>
      <c r="J30">
        <f t="shared" si="2"/>
        <v>0.43270835378423483</v>
      </c>
      <c r="K30" s="4">
        <v>137714006</v>
      </c>
      <c r="L30">
        <f t="shared" si="3"/>
        <v>44174095</v>
      </c>
      <c r="M30" s="5">
        <f t="shared" si="0"/>
        <v>0.75713587223608436</v>
      </c>
    </row>
    <row r="31" spans="4:13" x14ac:dyDescent="0.2">
      <c r="D31">
        <v>2023</v>
      </c>
      <c r="E31" t="s">
        <v>4</v>
      </c>
      <c r="F31">
        <v>9292</v>
      </c>
      <c r="G31">
        <v>23316501</v>
      </c>
      <c r="I31">
        <f t="shared" si="1"/>
        <v>9292</v>
      </c>
      <c r="J31">
        <f t="shared" si="2"/>
        <v>0</v>
      </c>
      <c r="L31">
        <f t="shared" si="3"/>
        <v>23316501</v>
      </c>
      <c r="M31" s="5">
        <f t="shared" si="0"/>
        <v>0</v>
      </c>
    </row>
    <row r="32" spans="4:13" x14ac:dyDescent="0.2">
      <c r="D32">
        <v>2023</v>
      </c>
      <c r="E32" t="s">
        <v>5</v>
      </c>
      <c r="F32">
        <v>16340</v>
      </c>
      <c r="G32">
        <v>64945918</v>
      </c>
      <c r="I32">
        <f t="shared" si="1"/>
        <v>16340</v>
      </c>
      <c r="J32">
        <f t="shared" si="2"/>
        <v>0</v>
      </c>
      <c r="L32">
        <f t="shared" si="3"/>
        <v>64945918</v>
      </c>
      <c r="M32" s="5">
        <f t="shared" si="0"/>
        <v>0</v>
      </c>
    </row>
    <row r="33" spans="4:13" ht="20" x14ac:dyDescent="0.25">
      <c r="D33">
        <v>2023</v>
      </c>
      <c r="E33" s="1" t="s">
        <v>14</v>
      </c>
      <c r="F33">
        <v>14290</v>
      </c>
      <c r="G33" s="1">
        <v>46628237</v>
      </c>
      <c r="H33">
        <f xml:space="preserve"> 8708 + 104</f>
        <v>8812</v>
      </c>
      <c r="I33">
        <f t="shared" si="1"/>
        <v>5478</v>
      </c>
      <c r="J33">
        <f t="shared" si="2"/>
        <v>0.6166550034989503</v>
      </c>
      <c r="K33" s="4">
        <f xml:space="preserve"> 38103128 + 1029532 + 956634 + 335834</f>
        <v>40425128</v>
      </c>
      <c r="L33">
        <f t="shared" si="3"/>
        <v>6203109</v>
      </c>
      <c r="M33" s="5">
        <f t="shared" si="0"/>
        <v>0.86696668372857422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2024-06-24T13:45:37Z</dcterms:created>
  <dcterms:modified xsi:type="dcterms:W3CDTF">2024-09-03T14:01:01Z</dcterms:modified>
</cp:coreProperties>
</file>