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tn/Documents/DISSERTATION_Elite networks/elite_network/data/"/>
    </mc:Choice>
  </mc:AlternateContent>
  <xr:revisionPtr revIDLastSave="0" documentId="13_ncr:1_{DCA7DBB9-544B-C24E-959D-9688B9635E0C}" xr6:coauthVersionLast="47" xr6:coauthVersionMax="47" xr10:uidLastSave="{00000000-0000-0000-0000-000000000000}"/>
  <bookViews>
    <workbookView xWindow="1300" yWindow="520" windowWidth="43500" windowHeight="22980" activeTab="2" xr2:uid="{00000000-000D-0000-FFFF-FFFF00000000}"/>
  </bookViews>
  <sheets>
    <sheet name="thang 12" sheetId="1" r:id="rId1"/>
    <sheet name="Thang 12 2020" sheetId="2" r:id="rId2"/>
    <sheet name="fdi2020" sheetId="4" r:id="rId3"/>
    <sheet name="Luy ke T12 2020" sheetId="3" r:id="rId4"/>
  </sheets>
  <definedNames>
    <definedName name="_xlnm._FilterDatabase" localSheetId="1" hidden="1">'Thang 12 2020'!$A$8:$N$210</definedName>
    <definedName name="_xlnm.Print_Area" localSheetId="3">'Luy ke T12 2020'!$A$1:$D$247</definedName>
    <definedName name="_xlnm.Print_Area" localSheetId="0">'thang 12'!$A$1:$F$25</definedName>
    <definedName name="_xlnm.Print_Area" localSheetId="1">'Thang 12 2020'!$A$1:$I$210</definedName>
    <definedName name="_xlnm.Print_Titles" localSheetId="3">'Luy ke T12 2020'!$182:$182</definedName>
    <definedName name="_xlnm.Print_Titles" localSheetId="1">'Thang 12 2020'!$33:$33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5" i="4" l="1"/>
  <c r="H65" i="4"/>
  <c r="G65" i="4"/>
  <c r="F65" i="4"/>
  <c r="E65" i="4"/>
  <c r="D65" i="4"/>
  <c r="J61"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H145" i="2"/>
  <c r="G145" i="2"/>
  <c r="F145" i="2"/>
  <c r="E145" i="2"/>
  <c r="D145" i="2"/>
  <c r="C145" i="2"/>
  <c r="J65" i="4" l="1"/>
  <c r="D177" i="3"/>
  <c r="C177" i="3"/>
  <c r="I121" i="2" l="1"/>
  <c r="I97" i="2"/>
  <c r="I144" i="2" l="1"/>
  <c r="I99" i="2"/>
  <c r="I27" i="2"/>
  <c r="I130" i="2" l="1"/>
  <c r="I138" i="2"/>
  <c r="I142" i="2"/>
  <c r="I106" i="2"/>
  <c r="I143" i="2"/>
  <c r="I128" i="2"/>
  <c r="I141" i="2" l="1"/>
  <c r="I136" i="2"/>
  <c r="I107" i="2"/>
  <c r="I129" i="2" l="1"/>
  <c r="I70" i="2"/>
  <c r="I40" i="2"/>
  <c r="I119" i="2"/>
  <c r="I77" i="2"/>
  <c r="I47" i="2"/>
  <c r="I75" i="2"/>
  <c r="I46" i="2"/>
  <c r="I54" i="2"/>
  <c r="I117" i="2"/>
  <c r="I39" i="2"/>
  <c r="I63" i="2"/>
  <c r="I133" i="2"/>
  <c r="I137" i="2"/>
  <c r="I76" i="2"/>
  <c r="I100" i="2"/>
  <c r="I58" i="2"/>
  <c r="I59" i="2"/>
  <c r="I55" i="2"/>
  <c r="I91" i="2"/>
  <c r="I90" i="2"/>
  <c r="I49" i="2"/>
  <c r="I139" i="2"/>
  <c r="I60" i="2"/>
  <c r="I120" i="2"/>
  <c r="I48" i="2"/>
  <c r="I127" i="2"/>
  <c r="I68" i="2"/>
  <c r="I53" i="2"/>
  <c r="I95" i="2"/>
  <c r="I44" i="2"/>
  <c r="I132" i="2"/>
  <c r="I101" i="2"/>
  <c r="I92" i="2"/>
  <c r="I109" i="2"/>
  <c r="I64" i="2"/>
  <c r="I72" i="2"/>
  <c r="I84" i="2"/>
  <c r="I45" i="2"/>
  <c r="I83" i="2"/>
  <c r="I42" i="2"/>
  <c r="I37" i="2"/>
  <c r="I86" i="2"/>
  <c r="I85" i="2"/>
  <c r="I57" i="2"/>
  <c r="I98" i="2"/>
  <c r="I122" i="2"/>
  <c r="I124" i="2"/>
  <c r="I43" i="2"/>
  <c r="I113" i="2"/>
  <c r="I102" i="2"/>
  <c r="I118" i="2"/>
  <c r="I35" i="2"/>
  <c r="I80" i="2"/>
  <c r="I61" i="2"/>
  <c r="I67" i="2"/>
  <c r="I103" i="2"/>
  <c r="I81" i="2"/>
  <c r="I74" i="2"/>
  <c r="I51" i="2"/>
  <c r="I36" i="2"/>
  <c r="I82" i="2"/>
  <c r="I50" i="2"/>
  <c r="I56" i="2"/>
  <c r="I69" i="2"/>
  <c r="I108" i="2"/>
  <c r="I93" i="2"/>
  <c r="I104" i="2"/>
  <c r="I125" i="2"/>
  <c r="I115" i="2"/>
  <c r="I66" i="2"/>
  <c r="I111" i="2"/>
  <c r="I52" i="2"/>
  <c r="I110" i="2"/>
  <c r="I135" i="2"/>
  <c r="I126" i="2"/>
  <c r="I88" i="2"/>
  <c r="I96" i="2"/>
  <c r="I116" i="2"/>
  <c r="I38" i="2"/>
  <c r="I78" i="2"/>
  <c r="I89" i="2"/>
  <c r="I73" i="2"/>
  <c r="I79" i="2"/>
  <c r="I41" i="2"/>
  <c r="I112" i="2"/>
  <c r="I94" i="2"/>
  <c r="I123" i="2"/>
  <c r="I65" i="2"/>
  <c r="I71" i="2"/>
  <c r="I134" i="2"/>
  <c r="I140" i="2"/>
  <c r="I105" i="2"/>
  <c r="I62" i="2"/>
  <c r="I131" i="2"/>
  <c r="I114" i="2"/>
  <c r="I87" i="2"/>
  <c r="D247" i="3"/>
  <c r="I195" i="2" l="1"/>
  <c r="I169" i="2"/>
  <c r="I174" i="2"/>
  <c r="I161" i="2"/>
  <c r="I207" i="2"/>
  <c r="I167" i="2"/>
  <c r="I183" i="2"/>
  <c r="I198" i="2"/>
  <c r="I182" i="2"/>
  <c r="I206" i="2"/>
  <c r="I153" i="2"/>
  <c r="M154" i="2" s="1"/>
  <c r="I193" i="2"/>
  <c r="I179" i="2"/>
  <c r="I201" i="2"/>
  <c r="I154" i="2"/>
  <c r="I186" i="2"/>
  <c r="I188" i="2"/>
  <c r="I187" i="2"/>
  <c r="I178" i="2"/>
  <c r="I189" i="2"/>
  <c r="I151" i="2"/>
  <c r="L151" i="2" s="1"/>
  <c r="I209" i="2"/>
  <c r="I164" i="2"/>
  <c r="I200" i="2"/>
  <c r="I166" i="2"/>
  <c r="I190" i="2"/>
  <c r="I202" i="2"/>
  <c r="I194" i="2"/>
  <c r="I170" i="2"/>
  <c r="I192" i="2"/>
  <c r="I197" i="2"/>
  <c r="I157" i="2"/>
  <c r="I165" i="2"/>
  <c r="I181" i="2"/>
  <c r="I163" i="2"/>
  <c r="I176" i="2"/>
  <c r="I162" i="2"/>
  <c r="I156" i="2"/>
  <c r="I155" i="2"/>
  <c r="I172" i="2"/>
  <c r="I159" i="2"/>
  <c r="I168" i="2"/>
  <c r="I205" i="2"/>
  <c r="I184" i="2"/>
  <c r="I191" i="2"/>
  <c r="I171" i="2"/>
  <c r="I158" i="2"/>
  <c r="I196" i="2"/>
  <c r="I185" i="2"/>
  <c r="I160" i="2"/>
  <c r="I203" i="2"/>
  <c r="I204" i="2"/>
  <c r="I175" i="2"/>
  <c r="I208" i="2"/>
  <c r="I199" i="2"/>
  <c r="I180" i="2"/>
  <c r="I173" i="2"/>
  <c r="I177" i="2"/>
  <c r="M155" i="2" l="1"/>
  <c r="L155" i="2"/>
  <c r="N151" i="2"/>
  <c r="N150" i="2"/>
  <c r="E28" i="2" l="1"/>
  <c r="F28" i="2"/>
  <c r="H28" i="2"/>
  <c r="G28" i="2"/>
  <c r="C28" i="2"/>
  <c r="D28" i="2"/>
  <c r="G210" i="2"/>
  <c r="I11" i="2"/>
  <c r="I23" i="2"/>
  <c r="I19" i="2"/>
  <c r="I16" i="2"/>
  <c r="I24" i="2"/>
  <c r="I22" i="2"/>
  <c r="I17" i="2"/>
  <c r="I13" i="2"/>
  <c r="I20" i="2"/>
  <c r="I10" i="2"/>
  <c r="I18" i="2"/>
  <c r="I152" i="2"/>
  <c r="K152" i="2" s="1"/>
  <c r="I15" i="2"/>
  <c r="I9" i="2"/>
  <c r="I25" i="2"/>
  <c r="I14" i="2"/>
  <c r="I12" i="2"/>
  <c r="I21" i="2"/>
  <c r="I26" i="2"/>
  <c r="I34" i="2"/>
  <c r="I145" i="2" s="1"/>
  <c r="O153" i="2" l="1"/>
  <c r="M24" i="2"/>
  <c r="I28" i="2"/>
  <c r="C247" i="3"/>
  <c r="A180" i="3"/>
  <c r="A35" i="3"/>
  <c r="D28" i="3"/>
  <c r="C28" i="3"/>
  <c r="H210" i="2"/>
  <c r="A148" i="2"/>
  <c r="A31" i="2"/>
  <c r="E13" i="1"/>
  <c r="E17" i="1"/>
  <c r="F21" i="1"/>
  <c r="F20" i="1"/>
  <c r="F19" i="1"/>
  <c r="F9" i="1"/>
  <c r="E15" i="1" l="1"/>
  <c r="C210" i="2"/>
  <c r="E12" i="1"/>
  <c r="E16" i="1"/>
  <c r="L35" i="2"/>
  <c r="E11" i="1"/>
  <c r="E210" i="2"/>
  <c r="D210" i="2"/>
  <c r="F210" i="2"/>
  <c r="F16" i="1" l="1"/>
  <c r="F15" i="1"/>
  <c r="F12" i="1"/>
  <c r="E10" i="1"/>
  <c r="F11" i="1"/>
  <c r="J9" i="2"/>
  <c r="I210" i="2"/>
  <c r="F10" i="1" l="1"/>
  <c r="F17" i="1"/>
  <c r="F13" i="1"/>
  <c r="J35" i="2"/>
  <c r="J49" i="2"/>
  <c r="J145" i="2"/>
  <c r="J162" i="2"/>
  <c r="J172" i="2"/>
  <c r="J12" i="2"/>
  <c r="J47" i="2"/>
  <c r="J46" i="2"/>
  <c r="J10" i="2"/>
  <c r="J34" i="2"/>
  <c r="J171" i="2"/>
  <c r="J178" i="2"/>
  <c r="J50" i="2"/>
  <c r="J151" i="2"/>
  <c r="J175" i="2"/>
  <c r="J16" i="2"/>
  <c r="J44" i="2"/>
  <c r="J180" i="2"/>
  <c r="J52" i="2"/>
  <c r="J14" i="2"/>
  <c r="J18" i="2"/>
  <c r="J21" i="2"/>
  <c r="J57" i="2"/>
  <c r="J166" i="2"/>
  <c r="J152" i="2"/>
  <c r="J146" i="2"/>
  <c r="J150" i="2"/>
  <c r="J149" i="2"/>
  <c r="J147" i="2"/>
  <c r="J32" i="2"/>
  <c r="J31" i="2"/>
  <c r="J28" i="2"/>
  <c r="J83" i="2"/>
  <c r="J148" i="2"/>
  <c r="J33" i="2"/>
  <c r="J30" i="2"/>
  <c r="J17" i="2"/>
  <c r="J58" i="2"/>
  <c r="J13" i="2"/>
  <c r="J36" i="2"/>
  <c r="J164" i="2"/>
  <c r="J174" i="2"/>
  <c r="J45" i="2"/>
  <c r="J179" i="2"/>
  <c r="J48" i="2"/>
  <c r="J167" i="2"/>
  <c r="J61" i="2"/>
  <c r="J39" i="2"/>
  <c r="J65" i="2"/>
  <c r="J11" i="2"/>
  <c r="J22" i="2"/>
  <c r="J63" i="2"/>
  <c r="J154" i="2"/>
  <c r="J155" i="2"/>
  <c r="J55" i="2"/>
  <c r="J158" i="2"/>
  <c r="J159" i="2"/>
  <c r="J15" i="2"/>
  <c r="J51" i="2"/>
  <c r="J53" i="2"/>
  <c r="J165" i="2"/>
  <c r="J156" i="2"/>
  <c r="J157" i="2"/>
  <c r="J20" i="2"/>
  <c r="J64" i="2"/>
  <c r="J173" i="2"/>
  <c r="J84" i="2"/>
  <c r="J176" i="2"/>
  <c r="J85" i="2"/>
  <c r="J168" i="2"/>
  <c r="J23" i="2"/>
  <c r="J60" i="2"/>
  <c r="J38" i="2"/>
  <c r="J62" i="2"/>
  <c r="J177" i="2"/>
  <c r="J191" i="2"/>
  <c r="J82" i="2"/>
  <c r="J19" i="2"/>
  <c r="J54" i="2"/>
  <c r="J56" i="2"/>
  <c r="J169" i="2"/>
  <c r="J160" i="2"/>
  <c r="J153" i="2"/>
  <c r="J26" i="2"/>
  <c r="J37" i="2"/>
  <c r="J59" i="2"/>
  <c r="J163" i="2"/>
  <c r="J170" i="2"/>
  <c r="J16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C23" authorId="0" shapeId="0" xr:uid="{00000000-0006-0000-0000-000001000000}">
      <text>
        <r>
          <rPr>
            <b/>
            <sz val="9"/>
            <color indexed="81"/>
            <rFont val="Tahoma"/>
            <family val="2"/>
          </rPr>
          <t>PC:</t>
        </r>
        <r>
          <rPr>
            <sz val="9"/>
            <color indexed="81"/>
            <rFont val="Tahoma"/>
            <family val="2"/>
          </rPr>
          <t xml:space="preserve">
Bổ sung thêm Kenya trong tháng 11</t>
        </r>
      </text>
    </comment>
  </commentList>
</comments>
</file>

<file path=xl/sharedStrings.xml><?xml version="1.0" encoding="utf-8"?>
<sst xmlns="http://schemas.openxmlformats.org/spreadsheetml/2006/main" count="657" uniqueCount="369">
  <si>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</si>
  <si>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</si>
  <si>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</si>
  <si>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</si>
  <si>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</si>
  <si>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</si>
  <si>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</si>
  <si>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</si>
  <si>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</si>
  <si>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</si>
  <si>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</si>
  <si>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</si>
  <si>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</si>
  <si>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</si>
  <si>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</si>
  <si>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</si>
  <si>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</si>
  <si>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</si>
  <si>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</si>
  <si>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</si>
  <si>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</si>
  <si>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</si>
  <si>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</si>
  <si>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</si>
  <si>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</si>
  <si>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</si>
  <si>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</si>
  <si>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</si>
  <si>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</si>
  <si>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*Số liệu tính từ 1/1 đến ngày 20 tháng báo cáo</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</si>
  <si>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</si>
  <si>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</si>
  <si>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</si>
  <si>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</si>
  <si>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</si>
  <si>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</si>
  <si>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</si>
  <si>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</si>
  <si>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</si>
  <si>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</si>
  <si>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</si>
  <si>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</si>
  <si>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</si>
  <si>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</si>
  <si>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</si>
  <si>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</si>
  <si>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</si>
  <si>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</si>
  <si>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</si>
  <si>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</si>
  <si>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</si>
  <si>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</si>
  <si>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</si>
  <si>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</si>
  <si>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</si>
  <si>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</si>
  <si>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</si>
  <si>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</si>
  <si>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</si>
  <si>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</si>
  <si>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</si>
  <si>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</si>
  <si>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</si>
  <si>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</si>
  <si>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</si>
  <si>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</si>
  <si>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</si>
  <si>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</si>
  <si>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</si>
  <si>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</si>
  <si>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</si>
  <si>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</si>
  <si>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</si>
  <si>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</si>
  <si>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</si>
  <si>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</si>
  <si>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</si>
  <si>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</si>
  <si>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</si>
  <si>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</si>
  <si>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</si>
  <si>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</si>
  <si>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</si>
  <si>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</si>
  <si>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</si>
  <si>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</si>
  <si>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</si>
  <si>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</si>
  <si>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</si>
  <si>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</si>
  <si>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</si>
  <si>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</si>
  <si>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</si>
  <si>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</si>
  <si>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</si>
  <si>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</si>
  <si>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</si>
  <si>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</si>
  <si>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</si>
  <si>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</si>
  <si>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</si>
  <si>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</si>
  <si>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</si>
  <si>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</si>
  <si>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</si>
  <si>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</si>
  <si>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</si>
  <si>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</si>
  <si>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</si>
  <si>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</si>
  <si>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</si>
  <si>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</si>
  <si>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</si>
  <si>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</si>
  <si>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</si>
  <si>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</si>
  <si>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</si>
  <si>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</si>
  <si>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</si>
  <si>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</si>
  <si>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Trinidad và Tobago</t>
  </si>
  <si>
    <t>Cộng hòa Séc</t>
  </si>
  <si>
    <t>Tây Ban Nha</t>
  </si>
  <si>
    <t>Cộng Hòa Síp</t>
  </si>
  <si>
    <t>Jordan</t>
  </si>
  <si>
    <t>Albania</t>
  </si>
  <si>
    <t>Hy Lạp</t>
  </si>
  <si>
    <t>Ma Cao</t>
  </si>
  <si>
    <t>Iran (Islamic Republic of)</t>
  </si>
  <si>
    <t>Irắc</t>
  </si>
  <si>
    <t>Nam Phi</t>
  </si>
  <si>
    <t>Republic of Moldova</t>
  </si>
  <si>
    <t>Mali</t>
  </si>
  <si>
    <t>Dominica</t>
  </si>
  <si>
    <t>Slovakia</t>
  </si>
  <si>
    <t>Ma rốc</t>
  </si>
  <si>
    <t>Vanuatu</t>
  </si>
  <si>
    <t>Bangladesh</t>
  </si>
  <si>
    <t>Venezuela</t>
  </si>
  <si>
    <t>Algeria</t>
  </si>
  <si>
    <t>Libya</t>
  </si>
  <si>
    <t>Brazil</t>
  </si>
  <si>
    <t>Nepal</t>
  </si>
  <si>
    <t>Hungary</t>
  </si>
  <si>
    <t>Chile</t>
  </si>
  <si>
    <t>Belarus</t>
  </si>
  <si>
    <t>Litva</t>
  </si>
  <si>
    <t>Bồ Đào Nha</t>
  </si>
  <si>
    <t>Guinea</t>
  </si>
  <si>
    <t>Democratic Republic of the Congo</t>
  </si>
  <si>
    <t>Lithuania</t>
  </si>
  <si>
    <t>Mexico</t>
  </si>
  <si>
    <t>Rumani</t>
  </si>
  <si>
    <t>Kyrgyzstan</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</si>
  <si>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</si>
  <si>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</si>
  <si>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</si>
  <si>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</si>
  <si>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</si>
  <si>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</si>
  <si>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</si>
  <si>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</si>
  <si>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</si>
  <si>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</si>
  <si>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</si>
  <si>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</si>
  <si>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</si>
  <si>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</si>
  <si>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</si>
  <si>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</si>
  <si>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</si>
  <si>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</si>
  <si>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</si>
  <si>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</si>
  <si>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</si>
  <si>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</si>
  <si>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</si>
  <si>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</si>
  <si>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</si>
  <si>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</si>
  <si>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</si>
  <si>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</si>
  <si>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</si>
  <si>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</si>
  <si>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</si>
  <si>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</si>
  <si>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</si>
  <si>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</si>
  <si>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</si>
  <si>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</si>
  <si>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</si>
  <si>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</si>
  <si>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</si>
  <si>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</si>
  <si>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</si>
  <si>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</si>
  <si>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</si>
  <si>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</si>
  <si>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</si>
  <si>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</si>
  <si>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</si>
  <si>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</si>
  <si>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</si>
  <si>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</si>
  <si>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</si>
  <si>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</si>
  <si>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</si>
  <si>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</si>
  <si>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</si>
  <si>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</si>
  <si>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ĐẦU TƯ TRỰC TIẾP NƯỚC NGOÀI TẠI VIỆT NAM THEO NGÀNH</t>
  </si>
  <si>
    <t>STT</t>
  </si>
  <si>
    <t xml:space="preserve"> Chuyên ngành </t>
  </si>
  <si>
    <t xml:space="preserve"> Số dự án </t>
  </si>
  <si>
    <t xml:space="preserve"> Tổng vốn đầu tư đăng ký 
(Triệu USD) </t>
  </si>
  <si>
    <t>Hoạt đông làm thuê các công việc trong các hộ gia đình</t>
  </si>
  <si>
    <t>Tổng</t>
  </si>
  <si>
    <t>ĐẦU TƯ TRỰC TIẾP NƯỚC NGOÀI TẠI VIỆT NAM THEO ĐỐI TÁC</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</si>
  <si>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</si>
  <si>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</si>
  <si>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</si>
  <si>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</si>
  <si>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</si>
  <si>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</si>
  <si>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</si>
  <si>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</si>
  <si>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</si>
  <si>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</si>
  <si>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</si>
  <si>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</si>
  <si>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</si>
  <si>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</si>
  <si>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</si>
  <si>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</si>
  <si>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</si>
  <si>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</si>
  <si>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</si>
  <si>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</si>
  <si>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</si>
  <si>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</si>
  <si>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</si>
  <si>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</si>
  <si>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</si>
  <si>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</si>
  <si>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</si>
  <si>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</si>
  <si>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</si>
  <si>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</si>
  <si>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</si>
  <si>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Guinea Bissau</t>
  </si>
  <si>
    <t>Mông Cổ</t>
  </si>
  <si>
    <t>Ghana</t>
  </si>
  <si>
    <t>Myanmar</t>
  </si>
  <si>
    <t>Libăng</t>
  </si>
  <si>
    <t>Guam</t>
  </si>
  <si>
    <t>Sudan</t>
  </si>
  <si>
    <t>Estonia</t>
  </si>
  <si>
    <t>Maldives</t>
  </si>
  <si>
    <t>Monaco</t>
  </si>
  <si>
    <t>Latvia</t>
  </si>
  <si>
    <t>Antigua and Barbuda</t>
  </si>
  <si>
    <t>Argentina</t>
  </si>
  <si>
    <t>Uruguay</t>
  </si>
  <si>
    <t>Honduras</t>
  </si>
  <si>
    <t>British Isles</t>
  </si>
  <si>
    <t>Palestine</t>
  </si>
  <si>
    <t>Yemen</t>
  </si>
  <si>
    <t>Turkmenistan</t>
  </si>
  <si>
    <t>Uganda</t>
  </si>
  <si>
    <t>Sierra Leone</t>
  </si>
  <si>
    <t>Djibouti</t>
  </si>
  <si>
    <t>Cameroon</t>
  </si>
  <si>
    <t>Liechtenstein</t>
  </si>
  <si>
    <t>ĐẦU TƯ TRỰC TIẾP NƯỚC NGOÀI TẠI VIỆT NAM THEO ĐỊA PHƯƠNG</t>
  </si>
  <si>
    <t xml:space="preserve"> Địa phương </t>
  </si>
  <si>
    <t>Dầu khí</t>
  </si>
  <si>
    <t>Quảng Bình</t>
  </si>
  <si>
    <t>Đăk Nông</t>
  </si>
  <si>
    <t>Sơn La</t>
  </si>
  <si>
    <t>Quảng Trị</t>
  </si>
  <si>
    <t>Bắc Kạn</t>
  </si>
  <si>
    <t>Hà Giang</t>
  </si>
  <si>
    <t>Điện Biên</t>
  </si>
  <si>
    <t>Lai Châu</t>
  </si>
  <si>
    <t>Kenya</t>
  </si>
  <si>
    <t>Liberia</t>
  </si>
  <si>
    <t>Phụ lục I</t>
  </si>
  <si>
    <t>Phụ lục II</t>
  </si>
  <si>
    <t>Phụ lục III</t>
  </si>
  <si>
    <t>Malta</t>
  </si>
  <si>
    <t>Lesotho</t>
  </si>
  <si>
    <t>Colombia</t>
  </si>
  <si>
    <t>Burkina Faso</t>
  </si>
  <si>
    <t>Hà Nội, ngày 21 tháng  12 năm 2020</t>
  </si>
  <si>
    <t>Năm 2019</t>
  </si>
  <si>
    <t>Năm 2020</t>
  </si>
  <si>
    <t>Luỹ kế đến tháng 20/12/2020:</t>
  </si>
  <si>
    <t>Tính từ 01/01/2020 đến 20/12/2020</t>
  </si>
  <si>
    <t>(Lũy kế các dự án còn hiệu lực đến ngày 20/12/2020)</t>
  </si>
  <si>
    <t>Côte d'Ivoire</t>
  </si>
  <si>
    <t xml:space="preserve">139 quốc gia, vùng lãnh thổ có đầu tư tại Việt Nam với 33.070 dự án, tổng vốn đăng ký 384 tỷ USD. Hàn Quốc dẫn đầu, tiếp theo là Nhật Bản, Singapore, Đài Loan. </t>
  </si>
  <si>
    <t>BÁO CÁO NHANH TÌNH HÌNH ĐẦU TƯ NƯỚC NGOÀI NĂM 2020</t>
  </si>
  <si>
    <t>THU HÚT ĐẦU TƯ NƯỚC NGOÀI NĂM 2020 THEO NGÀNH</t>
  </si>
  <si>
    <t>THU HÚT ĐẦU TƯ NƯỚC NGOÀI NĂM 2020 THEO ĐỐI TÁC</t>
  </si>
  <si>
    <t>THU HÚT ĐẦU TƯ NƯỚC NGOÀI NĂM 2020 THEO ĐỊA PHƯƠNG</t>
  </si>
  <si>
    <t>ho chi minh</t>
  </si>
  <si>
    <t>bac lieu</t>
  </si>
  <si>
    <t>hai phong</t>
  </si>
  <si>
    <t>english_name</t>
  </si>
  <si>
    <t>ha noi</t>
  </si>
  <si>
    <t>ba ria vung tau</t>
  </si>
  <si>
    <t>binh duong</t>
  </si>
  <si>
    <t>dong nai</t>
  </si>
  <si>
    <t>bac ninh</t>
  </si>
  <si>
    <t>bac giang</t>
  </si>
  <si>
    <t>long an</t>
  </si>
  <si>
    <t>ha nam</t>
  </si>
  <si>
    <t>ben tre</t>
  </si>
  <si>
    <t>tay ninh</t>
  </si>
  <si>
    <t>vinh phuc</t>
  </si>
  <si>
    <t>hai duong</t>
  </si>
  <si>
    <t>quang ninh</t>
  </si>
  <si>
    <t>hung yen</t>
  </si>
  <si>
    <t>thai nguyen</t>
  </si>
  <si>
    <t>binh phuoc</t>
  </si>
  <si>
    <t>thanh hoa</t>
  </si>
  <si>
    <t>phu tho</t>
  </si>
  <si>
    <t>quang binh</t>
  </si>
  <si>
    <t>vinh long</t>
  </si>
  <si>
    <t>da nang</t>
  </si>
  <si>
    <t>nghe an</t>
  </si>
  <si>
    <t>tien giang</t>
  </si>
  <si>
    <t>dak nong</t>
  </si>
  <si>
    <t>quang ngai</t>
  </si>
  <si>
    <t>tra vinh</t>
  </si>
  <si>
    <t>ninh binh</t>
  </si>
  <si>
    <t>binh thuan</t>
  </si>
  <si>
    <t>nam dinh</t>
  </si>
  <si>
    <t>thai binh</t>
  </si>
  <si>
    <t>khanh hoa</t>
  </si>
  <si>
    <t>soc trang</t>
  </si>
  <si>
    <t>binh dinh</t>
  </si>
  <si>
    <t>can tho</t>
  </si>
  <si>
    <t>hue</t>
  </si>
  <si>
    <t>ca mau</t>
  </si>
  <si>
    <t>hoa binh</t>
  </si>
  <si>
    <t>quang tri</t>
  </si>
  <si>
    <t>lam dong</t>
  </si>
  <si>
    <t>dong thap</t>
  </si>
  <si>
    <t>ha tinh</t>
  </si>
  <si>
    <t>kien giang</t>
  </si>
  <si>
    <t>tuyen quang</t>
  </si>
  <si>
    <t>gia lai</t>
  </si>
  <si>
    <t>yen bai</t>
  </si>
  <si>
    <t>lao cai</t>
  </si>
  <si>
    <t>an giang</t>
  </si>
  <si>
    <t>hau giang</t>
  </si>
  <si>
    <t>dak lak</t>
  </si>
  <si>
    <t>son la</t>
  </si>
  <si>
    <t>phu yen</t>
  </si>
  <si>
    <t>kon tum</t>
  </si>
  <si>
    <t>dien bien</t>
  </si>
  <si>
    <t>cao bang</t>
  </si>
  <si>
    <t>quang nam</t>
  </si>
  <si>
    <t>ninh thuan</t>
  </si>
  <si>
    <t>bac kan</t>
  </si>
  <si>
    <t>ha giang</t>
  </si>
  <si>
    <t>lai chau</t>
  </si>
  <si>
    <t>lang 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</si>
</sst>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_(* #,##0.0_);_(* \(#,##0.0\);_(* &quot;-&quot;??_);_(@_)"/>
    <numFmt numFmtId="190" formatCode="_(* #,##0.00000_);_(* \(#,##0.00000\);_(* &quot;-&quot;??_);_(@_)"/>
  </numFmts>
  <fonts count="73">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1"/>
      <name val="Arial"/>
      <family val="2"/>
    </font>
    <font>
      <sz val="11"/>
      <color indexed="8"/>
      <name val="Arial"/>
      <family val="2"/>
    </font>
    <font>
      <sz val="10"/>
      <name val="Arial"/>
      <family val="2"/>
      <charset val="163"/>
    </font>
    <font>
      <i/>
      <sz val="11"/>
      <name val="Arial"/>
      <family val="2"/>
    </font>
    <font>
      <b/>
      <sz val="14"/>
      <name val="Arial"/>
      <family val="2"/>
    </font>
    <font>
      <b/>
      <sz val="14"/>
      <color indexed="8"/>
      <name val="Arial"/>
      <family val="2"/>
    </font>
    <font>
      <b/>
      <sz val="11"/>
      <color indexed="8"/>
      <name val="Arial"/>
      <family val="2"/>
    </font>
    <font>
      <sz val="10"/>
      <name val="Arial"/>
      <family val="2"/>
    </font>
    <font>
      <b/>
      <i/>
      <u/>
      <sz val="11"/>
      <color indexed="8"/>
      <name val="Arial"/>
      <family val="2"/>
    </font>
    <font>
      <sz val="10"/>
      <color indexed="8"/>
      <name val="Arial"/>
      <family val="2"/>
      <charset val="163"/>
    </font>
    <font>
      <b/>
      <sz val="13"/>
      <color indexed="8"/>
      <name val="Times New Roman"/>
      <family val="1"/>
    </font>
    <font>
      <b/>
      <i/>
      <sz val="11"/>
      <color indexed="8"/>
      <name val="Arial"/>
      <family val="2"/>
      <charset val="163"/>
    </font>
    <font>
      <sz val="11"/>
      <color indexed="8"/>
      <name val="Arial"/>
      <family val="2"/>
      <charset val="163"/>
    </font>
    <font>
      <b/>
      <sz val="12"/>
      <name val="Arial"/>
      <family val="2"/>
    </font>
    <font>
      <b/>
      <sz val="10"/>
      <name val="Arial"/>
      <family val="2"/>
    </font>
    <font>
      <b/>
      <sz val="10"/>
      <name val="Arial"/>
      <family val="2"/>
      <charset val="163"/>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sz val="9"/>
      <color indexed="81"/>
      <name val="Tahoma"/>
      <family val="2"/>
    </font>
    <font>
      <b/>
      <sz val="9"/>
      <color indexed="81"/>
      <name val="Tahoma"/>
      <family val="2"/>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3">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999999"/>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0" fontId="11" fillId="0" borderId="0"/>
    <xf numFmtId="0" fontId="25" fillId="0" borderId="0"/>
    <xf numFmtId="188" fontId="27" fillId="0" borderId="0" applyFont="0" applyFill="0" applyBorder="0" applyAlignment="0" applyProtection="0"/>
    <xf numFmtId="0" fontId="28" fillId="0" borderId="0" applyFont="0" applyFill="0" applyBorder="0" applyAlignment="0" applyProtection="0"/>
    <xf numFmtId="183" fontId="29" fillId="0" borderId="0" applyFon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178" fontId="30" fillId="0" borderId="0" applyFont="0" applyFill="0" applyBorder="0" applyAlignment="0" applyProtection="0"/>
    <xf numFmtId="9" fontId="31" fillId="0" borderId="0" applyFont="0" applyFill="0" applyBorder="0" applyAlignment="0" applyProtection="0"/>
    <xf numFmtId="0" fontId="32" fillId="0" borderId="0"/>
    <xf numFmtId="0" fontId="33" fillId="0" borderId="0" applyNumberFormat="0" applyFill="0" applyBorder="0" applyAlignment="0" applyProtection="0"/>
    <xf numFmtId="0" fontId="34" fillId="5" borderId="0"/>
    <xf numFmtId="0" fontId="35" fillId="5" borderId="0"/>
    <xf numFmtId="0" fontId="37" fillId="5" borderId="0"/>
    <xf numFmtId="0" fontId="38" fillId="0" borderId="0">
      <alignment wrapText="1"/>
    </xf>
    <xf numFmtId="0" fontId="39" fillId="0" borderId="0" applyFont="0" applyFill="0" applyBorder="0" applyAlignment="0" applyProtection="0"/>
    <xf numFmtId="187" fontId="29" fillId="0" borderId="0" applyFont="0" applyFill="0" applyBorder="0" applyAlignment="0" applyProtection="0"/>
    <xf numFmtId="0" fontId="39" fillId="0" borderId="0" applyFont="0" applyFill="0" applyBorder="0" applyAlignment="0" applyProtection="0"/>
    <xf numFmtId="186" fontId="29" fillId="0" borderId="0" applyFont="0" applyFill="0" applyBorder="0" applyAlignment="0" applyProtection="0"/>
    <xf numFmtId="0" fontId="39" fillId="0" borderId="0" applyFont="0" applyFill="0" applyBorder="0" applyAlignment="0" applyProtection="0"/>
    <xf numFmtId="184" fontId="29" fillId="0" borderId="0" applyFont="0" applyFill="0" applyBorder="0" applyAlignment="0" applyProtection="0"/>
    <xf numFmtId="0" fontId="39" fillId="0" borderId="0" applyFont="0" applyFill="0" applyBorder="0" applyAlignment="0" applyProtection="0"/>
    <xf numFmtId="185" fontId="29" fillId="0" borderId="0" applyFont="0" applyFill="0" applyBorder="0" applyAlignment="0" applyProtection="0"/>
    <xf numFmtId="0" fontId="39" fillId="0" borderId="0"/>
    <xf numFmtId="0" fontId="39" fillId="0" borderId="0"/>
    <xf numFmtId="37" fontId="40" fillId="0" borderId="0"/>
    <xf numFmtId="0" fontId="41" fillId="0" borderId="0"/>
    <xf numFmtId="170" fontId="25" fillId="0" borderId="0" applyFill="0" applyBorder="0" applyAlignment="0"/>
    <xf numFmtId="170" fontId="6" fillId="0" borderId="0" applyFill="0" applyBorder="0" applyAlignment="0"/>
    <xf numFmtId="170" fontId="6" fillId="0" borderId="0" applyFill="0" applyBorder="0" applyAlignment="0"/>
    <xf numFmtId="164" fontId="25" fillId="0" borderId="0" applyFont="0" applyFill="0" applyBorder="0" applyAlignment="0" applyProtection="0"/>
    <xf numFmtId="164" fontId="3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3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5" fillId="0" borderId="0" applyFont="0" applyFill="0" applyBorder="0" applyAlignment="0" applyProtection="0"/>
    <xf numFmtId="3" fontId="11" fillId="0" borderId="0" applyFont="0" applyFill="0" applyBorder="0" applyAlignment="0" applyProtection="0"/>
    <xf numFmtId="171" fontId="11" fillId="0" borderId="0" applyFont="0" applyFill="0" applyBorder="0" applyAlignment="0" applyProtection="0"/>
    <xf numFmtId="0" fontId="11" fillId="0" borderId="0" applyFont="0" applyFill="0" applyBorder="0" applyAlignment="0" applyProtection="0"/>
    <xf numFmtId="2" fontId="11" fillId="0" borderId="0" applyFont="0" applyFill="0" applyBorder="0" applyAlignment="0" applyProtection="0"/>
    <xf numFmtId="0" fontId="17" fillId="0" borderId="21" applyNumberFormat="0" applyAlignment="0" applyProtection="0">
      <alignment horizontal="left" vertical="center"/>
    </xf>
    <xf numFmtId="0" fontId="17" fillId="0" borderId="22">
      <alignment horizontal="left" vertical="center"/>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1" fillId="0" borderId="0"/>
    <xf numFmtId="177" fontId="25" fillId="0" borderId="23"/>
    <xf numFmtId="177" fontId="6" fillId="0" borderId="23"/>
    <xf numFmtId="177" fontId="6" fillId="0" borderId="23"/>
    <xf numFmtId="0" fontId="26" fillId="0" borderId="0" applyNumberFormat="0" applyFont="0" applyFill="0" applyAlignment="0"/>
    <xf numFmtId="182" fontId="43" fillId="0" borderId="0"/>
    <xf numFmtId="0" fontId="3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11" fillId="0" borderId="0"/>
    <xf numFmtId="0" fontId="36" fillId="0" borderId="0"/>
    <xf numFmtId="0" fontId="36" fillId="0" borderId="0"/>
    <xf numFmtId="0" fontId="6" fillId="0" borderId="0"/>
    <xf numFmtId="0" fontId="6" fillId="0" borderId="0"/>
    <xf numFmtId="0" fontId="11" fillId="0" borderId="0"/>
    <xf numFmtId="0" fontId="11" fillId="0" borderId="0"/>
    <xf numFmtId="0" fontId="11" fillId="0" borderId="0"/>
    <xf numFmtId="0" fontId="6" fillId="0" borderId="0"/>
    <xf numFmtId="0" fontId="6" fillId="0" borderId="0"/>
    <xf numFmtId="0" fontId="6" fillId="0" borderId="0"/>
    <xf numFmtId="0" fontId="6" fillId="0" borderId="0"/>
    <xf numFmtId="0" fontId="6" fillId="0" borderId="0"/>
    <xf numFmtId="0" fontId="24" fillId="0" borderId="0"/>
    <xf numFmtId="0" fontId="11" fillId="0" borderId="0"/>
    <xf numFmtId="0" fontId="11" fillId="0" borderId="0"/>
    <xf numFmtId="0" fontId="11" fillId="0" borderId="0"/>
    <xf numFmtId="0" fontId="6" fillId="0" borderId="0"/>
    <xf numFmtId="0" fontId="6" fillId="0" borderId="0"/>
    <xf numFmtId="0" fontId="44" fillId="0" borderId="0"/>
    <xf numFmtId="0" fontId="11" fillId="0" borderId="0"/>
    <xf numFmtId="0" fontId="11" fillId="0" borderId="0"/>
    <xf numFmtId="0" fontId="11" fillId="0" borderId="0"/>
    <xf numFmtId="0" fontId="24" fillId="0" borderId="0"/>
    <xf numFmtId="0" fontId="24" fillId="0" borderId="0"/>
    <xf numFmtId="0" fontId="11" fillId="0" borderId="0"/>
    <xf numFmtId="0" fontId="11" fillId="0" borderId="0"/>
    <xf numFmtId="0" fontId="11" fillId="0" borderId="0"/>
    <xf numFmtId="0" fontId="24" fillId="0" borderId="0"/>
    <xf numFmtId="0" fontId="24" fillId="0" borderId="0"/>
    <xf numFmtId="0" fontId="11" fillId="0" borderId="0"/>
    <xf numFmtId="0" fontId="11" fillId="0" borderId="0"/>
    <xf numFmtId="0" fontId="11" fillId="0" borderId="0"/>
    <xf numFmtId="0" fontId="11" fillId="0" borderId="0"/>
    <xf numFmtId="0" fontId="29" fillId="0" borderId="0"/>
    <xf numFmtId="0" fontId="29" fillId="0" borderId="0"/>
    <xf numFmtId="0" fontId="29" fillId="0" borderId="0"/>
    <xf numFmtId="9" fontId="25" fillId="0" borderId="0" applyFont="0" applyFill="0" applyBorder="0" applyAlignment="0" applyProtection="0"/>
    <xf numFmtId="9" fontId="6" fillId="0" borderId="0" applyFont="0" applyFill="0" applyBorder="0" applyAlignment="0" applyProtection="0"/>
    <xf numFmtId="0" fontId="25" fillId="0" borderId="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5" fillId="0" borderId="0" applyFont="0" applyFill="0" applyBorder="0" applyAlignment="0" applyProtection="0"/>
    <xf numFmtId="0" fontId="45" fillId="0" borderId="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46" fillId="0" borderId="0" applyNumberForma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45" fillId="0" borderId="0">
      <alignment vertical="center"/>
    </xf>
    <xf numFmtId="40" fontId="47" fillId="0" borderId="0" applyFont="0" applyFill="0" applyBorder="0" applyAlignment="0" applyProtection="0"/>
    <xf numFmtId="38" fontId="47"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9" fontId="48" fillId="0" borderId="0" applyFont="0" applyFill="0" applyBorder="0" applyAlignment="0" applyProtection="0"/>
    <xf numFmtId="0" fontId="49" fillId="0" borderId="0"/>
    <xf numFmtId="172" fontId="11" fillId="0" borderId="0" applyFont="0" applyFill="0" applyBorder="0" applyAlignment="0" applyProtection="0"/>
    <xf numFmtId="173" fontId="11" fillId="0" borderId="0" applyFont="0" applyFill="0" applyBorder="0" applyAlignment="0" applyProtection="0"/>
    <xf numFmtId="174" fontId="51" fillId="0" borderId="0" applyFont="0" applyFill="0" applyBorder="0" applyAlignment="0" applyProtection="0"/>
    <xf numFmtId="175" fontId="51" fillId="0" borderId="0" applyFont="0" applyFill="0" applyBorder="0" applyAlignment="0" applyProtection="0"/>
    <xf numFmtId="0" fontId="52" fillId="0" borderId="0"/>
    <xf numFmtId="0" fontId="26" fillId="0" borderId="0"/>
    <xf numFmtId="178" fontId="50" fillId="0" borderId="0" applyFont="0" applyFill="0" applyBorder="0" applyAlignment="0" applyProtection="0"/>
    <xf numFmtId="176" fontId="50" fillId="0" borderId="0" applyFont="0" applyFill="0" applyBorder="0" applyAlignment="0" applyProtection="0"/>
    <xf numFmtId="179" fontId="50" fillId="0" borderId="0" applyFont="0" applyFill="0" applyBorder="0" applyAlignment="0" applyProtection="0"/>
    <xf numFmtId="181" fontId="53" fillId="0" borderId="0" applyFont="0" applyFill="0" applyBorder="0" applyAlignment="0" applyProtection="0"/>
    <xf numFmtId="180" fontId="50" fillId="0" borderId="0" applyFont="0" applyFill="0" applyBorder="0" applyAlignment="0" applyProtection="0"/>
    <xf numFmtId="0" fontId="25" fillId="0" borderId="0"/>
    <xf numFmtId="0" fontId="25" fillId="0" borderId="0"/>
    <xf numFmtId="0" fontId="55" fillId="0" borderId="0" applyNumberFormat="0" applyFill="0" applyBorder="0" applyAlignment="0" applyProtection="0"/>
    <xf numFmtId="0" fontId="56" fillId="0" borderId="28" applyNumberFormat="0" applyFill="0" applyAlignment="0" applyProtection="0"/>
    <xf numFmtId="0" fontId="57" fillId="0" borderId="29" applyNumberFormat="0" applyFill="0" applyAlignment="0" applyProtection="0"/>
    <xf numFmtId="0" fontId="58" fillId="0" borderId="30" applyNumberFormat="0" applyFill="0" applyAlignment="0" applyProtection="0"/>
    <xf numFmtId="0" fontId="58" fillId="0" borderId="0" applyNumberFormat="0" applyFill="0" applyBorder="0" applyAlignment="0" applyProtection="0"/>
    <xf numFmtId="0" fontId="59" fillId="6" borderId="0" applyNumberFormat="0" applyBorder="0" applyAlignment="0" applyProtection="0"/>
    <xf numFmtId="0" fontId="60" fillId="7" borderId="0" applyNumberFormat="0" applyBorder="0" applyAlignment="0" applyProtection="0"/>
    <xf numFmtId="0" fontId="61" fillId="8" borderId="0" applyNumberFormat="0" applyBorder="0" applyAlignment="0" applyProtection="0"/>
    <xf numFmtId="0" fontId="62" fillId="9" borderId="31" applyNumberFormat="0" applyAlignment="0" applyProtection="0"/>
    <xf numFmtId="0" fontId="63" fillId="10" borderId="32" applyNumberFormat="0" applyAlignment="0" applyProtection="0"/>
    <xf numFmtId="0" fontId="64" fillId="10" borderId="31" applyNumberFormat="0" applyAlignment="0" applyProtection="0"/>
    <xf numFmtId="0" fontId="65" fillId="0" borderId="33" applyNumberFormat="0" applyFill="0" applyAlignment="0" applyProtection="0"/>
    <xf numFmtId="0" fontId="66" fillId="11" borderId="34" applyNumberFormat="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9" fillId="0" borderId="36" applyNumberFormat="0" applyFill="0" applyAlignment="0" applyProtection="0"/>
    <xf numFmtId="0" fontId="7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70" fillId="16" borderId="0" applyNumberFormat="0" applyBorder="0" applyAlignment="0" applyProtection="0"/>
    <xf numFmtId="0" fontId="7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70" fillId="20" borderId="0" applyNumberFormat="0" applyBorder="0" applyAlignment="0" applyProtection="0"/>
    <xf numFmtId="0" fontId="7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70" fillId="24" borderId="0" applyNumberFormat="0" applyBorder="0" applyAlignment="0" applyProtection="0"/>
    <xf numFmtId="0" fontId="7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70" fillId="28" borderId="0" applyNumberFormat="0" applyBorder="0" applyAlignment="0" applyProtection="0"/>
    <xf numFmtId="0" fontId="7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70" fillId="32" borderId="0" applyNumberFormat="0" applyBorder="0" applyAlignment="0" applyProtection="0"/>
    <xf numFmtId="0" fontId="7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70"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5" applyNumberFormat="0" applyFont="0" applyAlignment="0" applyProtection="0"/>
  </cellStyleXfs>
  <cellXfs count="162">
    <xf numFmtId="0" fontId="0" fillId="0" borderId="0" xfId="0"/>
    <xf numFmtId="0" fontId="3" fillId="0" borderId="0" xfId="0" applyFont="1" applyAlignment="1">
      <alignment horizontal="left"/>
    </xf>
    <xf numFmtId="0" fontId="4" fillId="0" borderId="0" xfId="0" applyFont="1"/>
    <xf numFmtId="165" fontId="4" fillId="0" borderId="0" xfId="0" applyNumberFormat="1" applyFont="1"/>
    <xf numFmtId="165" fontId="5" fillId="0" borderId="0" xfId="0" applyNumberFormat="1" applyFont="1"/>
    <xf numFmtId="166" fontId="7" fillId="0" borderId="0" xfId="3" applyNumberFormat="1" applyFont="1" applyAlignment="1">
      <alignment horizontal="right"/>
    </xf>
    <xf numFmtId="0" fontId="8" fillId="0" borderId="0" xfId="0" applyFont="1" applyAlignment="1">
      <alignment horizontal="center"/>
    </xf>
    <xf numFmtId="0" fontId="9" fillId="0" borderId="0" xfId="0" applyFont="1" applyAlignment="1">
      <alignment horizontal="center"/>
    </xf>
    <xf numFmtId="166" fontId="8" fillId="0" borderId="0" xfId="3" applyNumberFormat="1" applyFont="1" applyAlignment="1">
      <alignment horizontal="center"/>
    </xf>
    <xf numFmtId="166" fontId="4" fillId="0" borderId="0" xfId="3" applyNumberFormat="1" applyFont="1"/>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166" fontId="10" fillId="2" borderId="3" xfId="3" applyNumberFormat="1" applyFont="1" applyFill="1" applyBorder="1" applyAlignment="1">
      <alignment horizontal="center" vertical="center" wrapText="1"/>
    </xf>
    <xf numFmtId="0" fontId="10" fillId="2" borderId="0" xfId="0" applyFont="1" applyFill="1" applyAlignment="1">
      <alignment horizontal="center" vertical="center" wrapText="1"/>
    </xf>
    <xf numFmtId="0" fontId="5" fillId="0" borderId="4" xfId="0" applyNumberFormat="1" applyFont="1" applyFill="1" applyBorder="1" applyAlignment="1">
      <alignment horizontal="left"/>
    </xf>
    <xf numFmtId="0" fontId="5" fillId="0" borderId="5" xfId="0" applyFont="1" applyFill="1" applyBorder="1"/>
    <xf numFmtId="0" fontId="5" fillId="0" borderId="5" xfId="0" applyFont="1" applyFill="1" applyBorder="1" applyAlignment="1">
      <alignment horizontal="center"/>
    </xf>
    <xf numFmtId="3" fontId="5" fillId="0" borderId="5" xfId="0" applyNumberFormat="1" applyFont="1" applyFill="1" applyBorder="1"/>
    <xf numFmtId="166" fontId="5" fillId="0" borderId="6" xfId="3" applyNumberFormat="1" applyFont="1" applyFill="1" applyBorder="1"/>
    <xf numFmtId="0" fontId="5" fillId="0" borderId="0" xfId="0" applyFont="1" applyFill="1"/>
    <xf numFmtId="0" fontId="5" fillId="0" borderId="4" xfId="0" applyNumberFormat="1" applyFont="1" applyBorder="1" applyAlignment="1">
      <alignment horizontal="left"/>
    </xf>
    <xf numFmtId="0" fontId="5" fillId="0" borderId="5" xfId="0" applyFont="1" applyBorder="1"/>
    <xf numFmtId="0" fontId="5" fillId="0" borderId="5" xfId="0" applyFont="1" applyBorder="1" applyAlignment="1">
      <alignment horizontal="center"/>
    </xf>
    <xf numFmtId="4" fontId="5" fillId="0" borderId="5" xfId="1" applyNumberFormat="1" applyFont="1" applyFill="1" applyBorder="1" applyAlignment="1">
      <alignment horizontal="right"/>
    </xf>
    <xf numFmtId="166" fontId="5" fillId="0" borderId="6" xfId="3" applyNumberFormat="1" applyFont="1" applyBorder="1"/>
    <xf numFmtId="0" fontId="5" fillId="0" borderId="0" xfId="0" applyFont="1"/>
    <xf numFmtId="0" fontId="5" fillId="0" borderId="7" xfId="0" applyNumberFormat="1" applyFont="1" applyBorder="1" applyAlignment="1">
      <alignment horizontal="left"/>
    </xf>
    <xf numFmtId="0" fontId="5" fillId="0" borderId="8" xfId="0" applyFont="1" applyFill="1" applyBorder="1"/>
    <xf numFmtId="0" fontId="5" fillId="0" borderId="8" xfId="0" applyFont="1" applyFill="1" applyBorder="1" applyAlignment="1">
      <alignment horizontal="center"/>
    </xf>
    <xf numFmtId="166" fontId="5" fillId="0" borderId="9" xfId="3" applyNumberFormat="1" applyFont="1" applyFill="1" applyBorder="1"/>
    <xf numFmtId="0" fontId="5" fillId="0" borderId="0" xfId="0" applyNumberFormat="1" applyFont="1" applyBorder="1" applyAlignment="1">
      <alignment horizontal="left"/>
    </xf>
    <xf numFmtId="0" fontId="5" fillId="0" borderId="0" xfId="0" applyFont="1" applyFill="1" applyBorder="1"/>
    <xf numFmtId="0" fontId="5" fillId="0" borderId="0" xfId="0" applyFont="1" applyFill="1" applyBorder="1" applyAlignment="1">
      <alignment horizontal="center"/>
    </xf>
    <xf numFmtId="165" fontId="5" fillId="0" borderId="0" xfId="0" applyNumberFormat="1" applyFont="1" applyFill="1" applyBorder="1"/>
    <xf numFmtId="166" fontId="5" fillId="0" borderId="0" xfId="3" applyNumberFormat="1" applyFont="1" applyFill="1" applyBorder="1"/>
    <xf numFmtId="0" fontId="10" fillId="0" borderId="0" xfId="0" applyFont="1" applyFill="1" applyBorder="1" applyAlignment="1">
      <alignment vertical="center"/>
    </xf>
    <xf numFmtId="0" fontId="12" fillId="0" borderId="0" xfId="0" applyFont="1"/>
    <xf numFmtId="167" fontId="13" fillId="0" borderId="0" xfId="4" applyNumberFormat="1" applyFont="1"/>
    <xf numFmtId="166" fontId="5" fillId="0" borderId="0" xfId="3" applyNumberFormat="1" applyFont="1"/>
    <xf numFmtId="0" fontId="5" fillId="0" borderId="0" xfId="0" applyFont="1" applyAlignment="1">
      <alignment horizontal="left"/>
    </xf>
    <xf numFmtId="166" fontId="14" fillId="0" borderId="0" xfId="3" applyNumberFormat="1" applyFont="1"/>
    <xf numFmtId="10" fontId="5" fillId="0" borderId="0" xfId="2" applyNumberFormat="1" applyFont="1"/>
    <xf numFmtId="4" fontId="10" fillId="0" borderId="0" xfId="0" applyNumberFormat="1" applyFont="1"/>
    <xf numFmtId="165" fontId="10" fillId="0" borderId="0" xfId="0" applyNumberFormat="1" applyFont="1"/>
    <xf numFmtId="9" fontId="10" fillId="0" borderId="0" xfId="3" applyFont="1"/>
    <xf numFmtId="166" fontId="10" fillId="0" borderId="0" xfId="3" applyNumberFormat="1" applyFont="1"/>
    <xf numFmtId="165" fontId="16" fillId="0" borderId="0" xfId="0" applyNumberFormat="1" applyFont="1"/>
    <xf numFmtId="165" fontId="10" fillId="0" borderId="0" xfId="0" applyNumberFormat="1" applyFont="1" applyAlignment="1"/>
    <xf numFmtId="166" fontId="10" fillId="0" borderId="0" xfId="3" applyNumberFormat="1" applyFont="1" applyAlignment="1"/>
    <xf numFmtId="165" fontId="3" fillId="0" borderId="0" xfId="0" applyNumberFormat="1" applyFont="1" applyAlignment="1"/>
    <xf numFmtId="166" fontId="3" fillId="0" borderId="0" xfId="3" applyNumberFormat="1" applyFont="1" applyAlignment="1"/>
    <xf numFmtId="1" fontId="4" fillId="0" borderId="0" xfId="4" applyNumberFormat="1" applyFont="1" applyAlignment="1">
      <alignment horizontal="left"/>
    </xf>
    <xf numFmtId="165" fontId="10" fillId="0" borderId="0" xfId="0" applyNumberFormat="1" applyFont="1" applyAlignment="1">
      <alignment horizontal="center"/>
    </xf>
    <xf numFmtId="166" fontId="3" fillId="0" borderId="0" xfId="3" applyNumberFormat="1" applyFont="1"/>
    <xf numFmtId="9" fontId="3" fillId="0" borderId="0" xfId="3" applyFont="1"/>
    <xf numFmtId="43" fontId="3" fillId="0" borderId="0" xfId="4" applyFont="1"/>
    <xf numFmtId="167" fontId="0" fillId="0" borderId="0" xfId="1" applyNumberFormat="1" applyFont="1"/>
    <xf numFmtId="43" fontId="0" fillId="0" borderId="0" xfId="1" applyNumberFormat="1" applyFont="1"/>
    <xf numFmtId="167" fontId="7" fillId="0" borderId="0" xfId="1" applyNumberFormat="1" applyFont="1" applyAlignment="1">
      <alignment horizontal="right"/>
    </xf>
    <xf numFmtId="167" fontId="18" fillId="2" borderId="11" xfId="1" applyNumberFormat="1" applyFont="1" applyFill="1" applyBorder="1" applyAlignment="1">
      <alignment horizontal="center" vertical="center" wrapText="1"/>
    </xf>
    <xf numFmtId="43" fontId="18" fillId="2" borderId="11" xfId="1" applyNumberFormat="1" applyFont="1" applyFill="1" applyBorder="1" applyAlignment="1">
      <alignment horizontal="center" vertical="center" wrapText="1"/>
    </xf>
    <xf numFmtId="0" fontId="18" fillId="2" borderId="0" xfId="0" applyFont="1" applyFill="1" applyAlignment="1">
      <alignment horizontal="center" vertical="center" wrapText="1"/>
    </xf>
    <xf numFmtId="0" fontId="0" fillId="0" borderId="0" xfId="0" applyAlignment="1">
      <alignment vertical="center"/>
    </xf>
    <xf numFmtId="167" fontId="19" fillId="2" borderId="18" xfId="1" applyNumberFormat="1" applyFont="1" applyFill="1" applyBorder="1" applyAlignment="1">
      <alignment vertical="center"/>
    </xf>
    <xf numFmtId="43" fontId="19" fillId="2" borderId="18" xfId="1" applyNumberFormat="1" applyFont="1" applyFill="1" applyBorder="1" applyAlignment="1">
      <alignment vertical="center"/>
    </xf>
    <xf numFmtId="0" fontId="19" fillId="2" borderId="0" xfId="0" applyFont="1" applyFill="1" applyAlignment="1">
      <alignment vertical="center"/>
    </xf>
    <xf numFmtId="0" fontId="0" fillId="0" borderId="0" xfId="0" applyAlignment="1">
      <alignment horizontal="center"/>
    </xf>
    <xf numFmtId="0" fontId="0" fillId="0" borderId="0" xfId="0" applyFill="1" applyAlignment="1">
      <alignment vertical="center"/>
    </xf>
    <xf numFmtId="167" fontId="19" fillId="0" borderId="0" xfId="1" applyNumberFormat="1" applyFont="1" applyFill="1" applyBorder="1" applyAlignment="1">
      <alignment vertical="center"/>
    </xf>
    <xf numFmtId="43" fontId="19" fillId="0" borderId="0" xfId="1" applyNumberFormat="1" applyFont="1" applyFill="1" applyBorder="1" applyAlignment="1">
      <alignment vertical="center"/>
    </xf>
    <xf numFmtId="0" fontId="19" fillId="0" borderId="0" xfId="0" applyFont="1" applyFill="1" applyAlignment="1">
      <alignment vertical="center"/>
    </xf>
    <xf numFmtId="167" fontId="18" fillId="4" borderId="18" xfId="1" applyNumberFormat="1" applyFont="1" applyFill="1" applyBorder="1" applyAlignment="1">
      <alignment vertical="center"/>
    </xf>
    <xf numFmtId="43" fontId="18" fillId="4" borderId="18" xfId="1" applyNumberFormat="1" applyFont="1" applyFill="1" applyBorder="1" applyAlignment="1">
      <alignment vertical="center"/>
    </xf>
    <xf numFmtId="167" fontId="21" fillId="3" borderId="0" xfId="5" applyNumberFormat="1" applyFont="1" applyFill="1"/>
    <xf numFmtId="168" fontId="22" fillId="3" borderId="0" xfId="5" applyNumberFormat="1" applyFont="1" applyFill="1" applyAlignment="1">
      <alignment horizontal="right"/>
    </xf>
    <xf numFmtId="0" fontId="21" fillId="3" borderId="0" xfId="0" applyFont="1" applyFill="1"/>
    <xf numFmtId="169" fontId="21" fillId="3" borderId="0" xfId="0" applyNumberFormat="1" applyFont="1" applyFill="1"/>
    <xf numFmtId="168" fontId="21" fillId="3" borderId="0" xfId="5" applyNumberFormat="1" applyFont="1" applyFill="1"/>
    <xf numFmtId="169" fontId="20" fillId="3" borderId="5" xfId="0" applyNumberFormat="1" applyFont="1" applyFill="1" applyBorder="1" applyAlignment="1">
      <alignment horizontal="center" vertical="center" wrapText="1"/>
    </xf>
    <xf numFmtId="0" fontId="20" fillId="3" borderId="5" xfId="6" applyNumberFormat="1" applyFont="1" applyFill="1" applyBorder="1" applyAlignment="1">
      <alignment horizontal="center" vertical="center" wrapText="1"/>
    </xf>
    <xf numFmtId="167" fontId="20" fillId="3" borderId="5" xfId="5" applyNumberFormat="1" applyFont="1" applyFill="1" applyBorder="1" applyAlignment="1">
      <alignment horizontal="center" vertical="center" wrapText="1"/>
    </xf>
    <xf numFmtId="168" fontId="20" fillId="3" borderId="5" xfId="5" applyNumberFormat="1" applyFont="1" applyFill="1" applyBorder="1" applyAlignment="1">
      <alignment horizontal="center" vertical="center" wrapText="1"/>
    </xf>
    <xf numFmtId="1" fontId="21" fillId="3" borderId="5" xfId="0" applyNumberFormat="1" applyFont="1" applyFill="1" applyBorder="1"/>
    <xf numFmtId="0" fontId="21" fillId="3" borderId="5" xfId="0" applyFont="1" applyFill="1" applyBorder="1" applyAlignment="1">
      <alignment wrapText="1"/>
    </xf>
    <xf numFmtId="167" fontId="21" fillId="3" borderId="5" xfId="5" applyNumberFormat="1" applyFont="1" applyFill="1" applyBorder="1"/>
    <xf numFmtId="43" fontId="21" fillId="3" borderId="5" xfId="5" applyNumberFormat="1" applyFont="1" applyFill="1" applyBorder="1"/>
    <xf numFmtId="167" fontId="20" fillId="4" borderId="5" xfId="5" applyNumberFormat="1" applyFont="1" applyFill="1" applyBorder="1" applyAlignment="1">
      <alignment horizontal="right" vertical="center" wrapText="1"/>
    </xf>
    <xf numFmtId="43" fontId="20" fillId="4" borderId="5" xfId="5" applyNumberFormat="1" applyFont="1" applyFill="1" applyBorder="1" applyAlignment="1">
      <alignment horizontal="right" vertical="center" wrapText="1"/>
    </xf>
    <xf numFmtId="0" fontId="20" fillId="3" borderId="0" xfId="0" applyFont="1" applyFill="1" applyBorder="1" applyAlignment="1">
      <alignment horizontal="center" vertical="center" wrapText="1"/>
    </xf>
    <xf numFmtId="167" fontId="20" fillId="3" borderId="0" xfId="5" applyNumberFormat="1" applyFont="1" applyFill="1" applyBorder="1" applyAlignment="1">
      <alignment horizontal="right" vertical="center" wrapText="1"/>
    </xf>
    <xf numFmtId="168" fontId="20" fillId="3" borderId="0" xfId="5" applyNumberFormat="1" applyFont="1" applyFill="1" applyBorder="1" applyAlignment="1">
      <alignment horizontal="right" vertical="center" wrapText="1"/>
    </xf>
    <xf numFmtId="164" fontId="0" fillId="0" borderId="0" xfId="0" applyNumberFormat="1" applyAlignment="1">
      <alignment vertical="center"/>
    </xf>
    <xf numFmtId="164" fontId="0" fillId="0" borderId="0" xfId="0" applyNumberFormat="1" applyFill="1" applyAlignment="1">
      <alignment vertical="center"/>
    </xf>
    <xf numFmtId="189" fontId="0" fillId="0" borderId="0" xfId="0" applyNumberFormat="1" applyFill="1" applyAlignment="1">
      <alignment vertical="center"/>
    </xf>
    <xf numFmtId="0" fontId="3" fillId="0" borderId="0" xfId="0" applyFont="1" applyAlignment="1">
      <alignment horizontal="center"/>
    </xf>
    <xf numFmtId="9" fontId="4" fillId="0" borderId="0" xfId="2" applyFont="1"/>
    <xf numFmtId="0" fontId="0" fillId="0" borderId="5" xfId="0" applyBorder="1" applyAlignment="1">
      <alignment wrapText="1"/>
    </xf>
    <xf numFmtId="3" fontId="0" fillId="0" borderId="5" xfId="0" applyNumberFormat="1" applyBorder="1"/>
    <xf numFmtId="167" fontId="0" fillId="0" borderId="14" xfId="1" applyNumberFormat="1" applyFont="1" applyBorder="1" applyAlignment="1">
      <alignment vertical="center"/>
    </xf>
    <xf numFmtId="43" fontId="0" fillId="0" borderId="14" xfId="1" applyNumberFormat="1" applyFont="1" applyBorder="1" applyAlignment="1">
      <alignment vertical="center"/>
    </xf>
    <xf numFmtId="0" fontId="18" fillId="2" borderId="10" xfId="0" applyNumberFormat="1" applyFont="1" applyFill="1" applyBorder="1" applyAlignment="1">
      <alignment horizontal="center" vertical="center" wrapText="1"/>
    </xf>
    <xf numFmtId="0" fontId="18" fillId="2" borderId="11" xfId="0" applyNumberFormat="1" applyFont="1" applyFill="1" applyBorder="1" applyAlignment="1">
      <alignment horizontal="center" vertical="center" wrapText="1"/>
    </xf>
    <xf numFmtId="0" fontId="0" fillId="0" borderId="13" xfId="0" applyNumberFormat="1" applyBorder="1" applyAlignment="1">
      <alignment vertical="center" wrapText="1"/>
    </xf>
    <xf numFmtId="0" fontId="0" fillId="0" borderId="14" xfId="0" applyNumberFormat="1" applyBorder="1" applyAlignment="1">
      <alignment vertical="center" wrapText="1"/>
    </xf>
    <xf numFmtId="0" fontId="0" fillId="0" borderId="14" xfId="0" applyNumberFormat="1" applyBorder="1" applyAlignment="1">
      <alignment horizontal="left" vertical="center"/>
    </xf>
    <xf numFmtId="0" fontId="0" fillId="0" borderId="16" xfId="0" applyNumberFormat="1" applyBorder="1" applyAlignment="1">
      <alignment vertical="center" wrapText="1"/>
    </xf>
    <xf numFmtId="0" fontId="11" fillId="0" borderId="16" xfId="0" applyNumberFormat="1" applyFont="1" applyBorder="1" applyAlignment="1">
      <alignment vertical="center" wrapText="1"/>
    </xf>
    <xf numFmtId="0" fontId="0" fillId="0" borderId="16" xfId="0" applyNumberFormat="1" applyBorder="1" applyAlignment="1">
      <alignment horizontal="left" vertical="center"/>
    </xf>
    <xf numFmtId="0" fontId="0" fillId="0" borderId="0" xfId="0" applyNumberFormat="1" applyAlignment="1">
      <alignment horizontal="center"/>
    </xf>
    <xf numFmtId="0" fontId="0" fillId="0" borderId="0" xfId="0" applyNumberFormat="1"/>
    <xf numFmtId="0" fontId="0" fillId="0" borderId="13" xfId="0" applyNumberFormat="1" applyBorder="1" applyAlignment="1">
      <alignment horizontal="center" vertical="center"/>
    </xf>
    <xf numFmtId="0" fontId="0" fillId="0" borderId="14" xfId="0" applyNumberFormat="1" applyFill="1" applyBorder="1" applyAlignment="1">
      <alignment horizontal="left" vertical="center"/>
    </xf>
    <xf numFmtId="0" fontId="0" fillId="0" borderId="14" xfId="0" applyNumberFormat="1" applyBorder="1" applyAlignment="1">
      <alignment vertical="center"/>
    </xf>
    <xf numFmtId="0" fontId="0" fillId="0" borderId="14" xfId="0" applyNumberFormat="1" applyBorder="1"/>
    <xf numFmtId="0" fontId="0" fillId="0" borderId="16" xfId="0" applyNumberFormat="1" applyBorder="1"/>
    <xf numFmtId="0" fontId="0" fillId="0" borderId="20" xfId="0" applyNumberFormat="1" applyBorder="1" applyAlignment="1">
      <alignment horizontal="left" vertical="center"/>
    </xf>
    <xf numFmtId="0" fontId="19" fillId="0" borderId="0" xfId="0" applyNumberFormat="1" applyFont="1" applyFill="1" applyBorder="1" applyAlignment="1">
      <alignment horizontal="center" vertical="center"/>
    </xf>
    <xf numFmtId="0" fontId="11" fillId="0" borderId="14" xfId="0" applyNumberFormat="1" applyFont="1" applyBorder="1" applyAlignment="1">
      <alignment vertical="center"/>
    </xf>
    <xf numFmtId="43" fontId="7" fillId="0" borderId="0" xfId="1" applyNumberFormat="1" applyFont="1" applyAlignment="1">
      <alignment horizontal="right"/>
    </xf>
    <xf numFmtId="43" fontId="18" fillId="2" borderId="12" xfId="1" applyNumberFormat="1" applyFont="1" applyFill="1" applyBorder="1" applyAlignment="1">
      <alignment horizontal="center" vertical="center" wrapText="1"/>
    </xf>
    <xf numFmtId="43" fontId="0" fillId="0" borderId="15" xfId="1" applyNumberFormat="1" applyFont="1" applyBorder="1" applyAlignment="1">
      <alignment vertical="center"/>
    </xf>
    <xf numFmtId="43" fontId="18" fillId="4" borderId="19" xfId="1" applyNumberFormat="1" applyFont="1" applyFill="1" applyBorder="1" applyAlignment="1">
      <alignment vertical="center"/>
    </xf>
    <xf numFmtId="0" fontId="0" fillId="0" borderId="0" xfId="0" applyFill="1"/>
    <xf numFmtId="0" fontId="5" fillId="0" borderId="37" xfId="0" applyNumberFormat="1" applyFont="1" applyBorder="1" applyAlignment="1">
      <alignment horizontal="left"/>
    </xf>
    <xf numFmtId="0" fontId="5" fillId="0" borderId="27" xfId="0" applyFont="1" applyBorder="1"/>
    <xf numFmtId="0" fontId="5" fillId="0" borderId="27" xfId="0" applyFont="1" applyBorder="1" applyAlignment="1">
      <alignment horizontal="center"/>
    </xf>
    <xf numFmtId="3" fontId="5" fillId="0" borderId="27" xfId="0" applyNumberFormat="1" applyFont="1" applyBorder="1"/>
    <xf numFmtId="166" fontId="5" fillId="0" borderId="38" xfId="3" applyNumberFormat="1" applyFont="1" applyBorder="1"/>
    <xf numFmtId="3" fontId="5" fillId="0" borderId="8" xfId="0" applyNumberFormat="1" applyFont="1" applyFill="1" applyBorder="1"/>
    <xf numFmtId="4" fontId="0" fillId="0" borderId="5" xfId="0" applyNumberFormat="1" applyBorder="1"/>
    <xf numFmtId="0" fontId="0" fillId="0" borderId="39" xfId="0" applyNumberFormat="1" applyBorder="1" applyAlignment="1">
      <alignment vertical="center" wrapText="1"/>
    </xf>
    <xf numFmtId="3" fontId="5" fillId="0" borderId="0" xfId="0" applyNumberFormat="1" applyFont="1" applyFill="1" applyBorder="1"/>
    <xf numFmtId="43" fontId="0" fillId="0" borderId="0" xfId="0" applyNumberFormat="1" applyAlignment="1">
      <alignment vertical="center"/>
    </xf>
    <xf numFmtId="190" fontId="0" fillId="0" borderId="14" xfId="1" applyNumberFormat="1" applyFont="1" applyBorder="1" applyAlignment="1">
      <alignment vertical="center"/>
    </xf>
    <xf numFmtId="190" fontId="0" fillId="0" borderId="15" xfId="1" applyNumberFormat="1" applyFont="1" applyBorder="1" applyAlignment="1">
      <alignment vertical="center"/>
    </xf>
    <xf numFmtId="0" fontId="18" fillId="2" borderId="40" xfId="0" applyNumberFormat="1" applyFont="1" applyFill="1" applyBorder="1" applyAlignment="1">
      <alignment horizontal="center" vertical="center" wrapText="1"/>
    </xf>
    <xf numFmtId="0" fontId="0" fillId="0" borderId="41" xfId="0" applyNumberFormat="1" applyBorder="1" applyAlignment="1">
      <alignment horizontal="center" vertical="center"/>
    </xf>
    <xf numFmtId="0" fontId="8" fillId="0" borderId="0" xfId="0" applyFont="1" applyAlignment="1">
      <alignment horizontal="center" vertical="center" wrapText="1" shrinkToFit="1"/>
    </xf>
    <xf numFmtId="0" fontId="5" fillId="0" borderId="0" xfId="0" applyFont="1" applyFill="1" applyBorder="1" applyAlignment="1">
      <alignment horizontal="left" vertical="center" wrapText="1"/>
    </xf>
    <xf numFmtId="0" fontId="15" fillId="0" borderId="0" xfId="0" applyFont="1" applyAlignment="1">
      <alignment horizontal="center"/>
    </xf>
    <xf numFmtId="0" fontId="3" fillId="0" borderId="0" xfId="0" applyFont="1" applyAlignment="1">
      <alignment horizontal="center"/>
    </xf>
    <xf numFmtId="0" fontId="18" fillId="4" borderId="17" xfId="0" applyFont="1" applyFill="1" applyBorder="1" applyAlignment="1">
      <alignment horizontal="center" vertical="center"/>
    </xf>
    <xf numFmtId="0" fontId="18" fillId="4" borderId="18" xfId="0" applyFont="1" applyFill="1" applyBorder="1" applyAlignment="1">
      <alignment horizontal="center" vertical="center"/>
    </xf>
    <xf numFmtId="0" fontId="17" fillId="0" borderId="0" xfId="0" applyFont="1" applyAlignment="1">
      <alignment horizontal="center"/>
    </xf>
    <xf numFmtId="0" fontId="7" fillId="0" borderId="0" xfId="0" applyFont="1" applyAlignment="1">
      <alignment horizontal="center"/>
    </xf>
    <xf numFmtId="0" fontId="19" fillId="2" borderId="26" xfId="0" applyNumberFormat="1" applyFont="1" applyFill="1" applyBorder="1" applyAlignment="1">
      <alignment horizontal="center" vertical="center"/>
    </xf>
    <xf numFmtId="0" fontId="19" fillId="2" borderId="25" xfId="0" applyNumberFormat="1" applyFont="1" applyFill="1" applyBorder="1" applyAlignment="1">
      <alignment horizontal="center" vertical="center"/>
    </xf>
    <xf numFmtId="0" fontId="17" fillId="0" borderId="0" xfId="0" applyNumberFormat="1" applyFont="1" applyAlignment="1">
      <alignment horizontal="center"/>
    </xf>
    <xf numFmtId="0" fontId="7" fillId="0" borderId="0" xfId="0" applyNumberFormat="1" applyFont="1" applyAlignment="1">
      <alignment horizontal="center"/>
    </xf>
    <xf numFmtId="0" fontId="19" fillId="2" borderId="17" xfId="0" applyNumberFormat="1" applyFont="1" applyFill="1" applyBorder="1" applyAlignment="1">
      <alignment horizontal="center" vertical="center"/>
    </xf>
    <xf numFmtId="0" fontId="19" fillId="2" borderId="18" xfId="0" applyNumberFormat="1" applyFont="1" applyFill="1" applyBorder="1" applyAlignment="1">
      <alignment horizontal="center" vertical="center"/>
    </xf>
    <xf numFmtId="0" fontId="18" fillId="4" borderId="25" xfId="0" applyFont="1" applyFill="1" applyBorder="1" applyAlignment="1">
      <alignment horizontal="center" vertical="center"/>
    </xf>
    <xf numFmtId="0" fontId="20" fillId="4" borderId="5" xfId="0" applyFont="1" applyFill="1" applyBorder="1" applyAlignment="1">
      <alignment horizontal="center" vertical="center" wrapText="1"/>
    </xf>
    <xf numFmtId="0" fontId="20" fillId="3" borderId="0" xfId="6" applyFont="1" applyFill="1" applyAlignment="1">
      <alignment horizontal="center"/>
    </xf>
    <xf numFmtId="0" fontId="20" fillId="3" borderId="0" xfId="0" applyFont="1" applyFill="1" applyAlignment="1">
      <alignment horizontal="left"/>
    </xf>
    <xf numFmtId="0" fontId="20" fillId="3" borderId="0" xfId="6" applyNumberFormat="1" applyFont="1" applyFill="1" applyAlignment="1">
      <alignment horizontal="center" vertical="center"/>
    </xf>
    <xf numFmtId="0" fontId="23" fillId="3" borderId="0" xfId="0" applyFont="1" applyFill="1" applyAlignment="1">
      <alignment horizontal="center"/>
    </xf>
    <xf numFmtId="0" fontId="0" fillId="0" borderId="39" xfId="0" applyNumberFormat="1" applyBorder="1" applyAlignment="1">
      <alignment horizontal="center" vertical="center"/>
    </xf>
    <xf numFmtId="167" fontId="0" fillId="0" borderId="16" xfId="1" applyNumberFormat="1" applyFont="1" applyBorder="1" applyAlignment="1">
      <alignment vertical="center"/>
    </xf>
    <xf numFmtId="43" fontId="0" fillId="0" borderId="16" xfId="1" applyNumberFormat="1" applyFont="1" applyBorder="1" applyAlignment="1">
      <alignment vertical="center"/>
    </xf>
    <xf numFmtId="43" fontId="0" fillId="0" borderId="42" xfId="1" applyNumberFormat="1" applyFont="1" applyBorder="1" applyAlignment="1">
      <alignment vertical="center"/>
    </xf>
  </cellXfs>
  <cellStyles count="208">
    <cellStyle name="_Book1" xfId="16" xr:uid="{00000000-0005-0000-0000-000008000000}"/>
    <cellStyle name="??" xfId="8" xr:uid="{00000000-0005-0000-0000-000000000000}"/>
    <cellStyle name="?? [0.00]_PRODUCT DETAIL Q1" xfId="9" xr:uid="{00000000-0005-0000-0000-000001000000}"/>
    <cellStyle name="?? [0]" xfId="10" xr:uid="{00000000-0005-0000-0000-000002000000}"/>
    <cellStyle name="??_(????)??????" xfId="15" xr:uid="{00000000-0005-0000-0000-000007000000}"/>
    <cellStyle name="???_95" xfId="14" xr:uid="{00000000-0005-0000-0000-000006000000}"/>
    <cellStyle name="???? [0.00]_PRODUCT DETAIL Q1" xfId="11" xr:uid="{00000000-0005-0000-0000-000003000000}"/>
    <cellStyle name="????_PRODUCT DETAIL Q1" xfId="12" xr:uid="{00000000-0005-0000-0000-000004000000}"/>
    <cellStyle name="???[0]_Book1" xfId="13" xr:uid="{00000000-0005-0000-0000-000005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ÄÞ¸¶ [0]_S" xfId="26" xr:uid="{00000000-0005-0000-0000-00002A000000}"/>
    <cellStyle name="ÄÞ¸¶_S" xfId="28" xr:uid="{00000000-0005-0000-0000-00002C000000}"/>
    <cellStyle name="AÞ¸¶ [0]_INQUIRY ¿?¾÷AßAø " xfId="25" xr:uid="{00000000-0005-0000-0000-000029000000}"/>
    <cellStyle name="AÞ¸¶_INQUIRY ¿?¾÷AßAø " xfId="27" xr:uid="{00000000-0005-0000-0000-00002B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8000000}"/>
    <cellStyle name="Comma 2 2" xfId="38" xr:uid="{00000000-0005-0000-0000-000039000000}"/>
    <cellStyle name="Comma 2 2 2" xfId="39" xr:uid="{00000000-0005-0000-0000-00003A000000}"/>
    <cellStyle name="Comma 2 2 3" xfId="4" xr:uid="{00000000-0005-0000-0000-00003B000000}"/>
    <cellStyle name="Comma 2 2 3 2" xfId="40" xr:uid="{00000000-0005-0000-0000-00003C000000}"/>
    <cellStyle name="Comma 2 2 4" xfId="41" xr:uid="{00000000-0005-0000-0000-00003D000000}"/>
    <cellStyle name="Comma 2 3" xfId="42" xr:uid="{00000000-0005-0000-0000-00003E000000}"/>
    <cellStyle name="Comma 2 4" xfId="43" xr:uid="{00000000-0005-0000-0000-00003F000000}"/>
    <cellStyle name="Comma 2 5" xfId="44" xr:uid="{00000000-0005-0000-0000-000040000000}"/>
    <cellStyle name="Comma 3" xfId="45" xr:uid="{00000000-0005-0000-0000-000041000000}"/>
    <cellStyle name="Comma 3 2" xfId="46" xr:uid="{00000000-0005-0000-0000-000042000000}"/>
    <cellStyle name="Comma 3 3" xfId="47" xr:uid="{00000000-0005-0000-0000-000043000000}"/>
    <cellStyle name="Comma 3 4" xfId="48" xr:uid="{00000000-0005-0000-0000-000044000000}"/>
    <cellStyle name="Comma 4" xfId="5" xr:uid="{00000000-0005-0000-0000-000045000000}"/>
    <cellStyle name="Comma 4 2" xfId="49" xr:uid="{00000000-0005-0000-0000-000046000000}"/>
    <cellStyle name="Comma 5" xfId="36" xr:uid="{00000000-0005-0000-0000-000047000000}"/>
    <cellStyle name="Comma 6" xfId="204" xr:uid="{00000000-0005-0000-0000-000048000000}"/>
    <cellStyle name="Comma0" xfId="50" xr:uid="{00000000-0005-0000-0000-000049000000}"/>
    <cellStyle name="Currency0" xfId="51" xr:uid="{00000000-0005-0000-0000-00004A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_00Q3902REV.1" xfId="157" xr:uid="{00000000-0005-0000-0000-0000CC000000}"/>
    <cellStyle name="千分位[0]_00Q3902REV.1" xfId="156" xr:uid="{00000000-0005-0000-0000-0000CB000000}"/>
    <cellStyle name="貨幣 [0]_00Q3902REV.1" xfId="158" xr:uid="{00000000-0005-0000-0000-0000CD000000}"/>
    <cellStyle name="貨幣_00Q3902REV.1" xfId="160" xr:uid="{00000000-0005-0000-0000-0000CF000000}"/>
    <cellStyle name="貨幣[0]_BRE" xfId="159" xr:uid="{00000000-0005-0000-0000-0000CE000000}"/>
    <cellStyle name=" [0.00]_ Att. 1- Cover" xfId="141" xr:uid="{00000000-0005-0000-0000-0000BC000000}"/>
    <cellStyle name="_ Att. 1- Cover" xfId="142" xr:uid="{00000000-0005-0000-0000-0000BD000000}"/>
    <cellStyle name="?_ Att. 1- Cover" xfId="143" xr:uid="{00000000-0005-0000-0000-0000BE000000}"/>
  </cellStyles>
  <dxfs count="22">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workbookViewId="0">
      <selection activeCell="I13" sqref="I13"/>
    </sheetView>
  </sheetViews>
  <sheetFormatPr baseColWidth="10" defaultColWidth="9.1640625" defaultRowHeight="14"/>
  <cols>
    <col min="1" max="1" width="6.1640625" style="2" customWidth="1"/>
    <col min="2" max="2" width="32.33203125" style="2" customWidth="1"/>
    <col min="3" max="3" width="16.5" style="2" customWidth="1"/>
    <col min="4" max="4" width="16.33203125" style="3" customWidth="1"/>
    <col min="5" max="5" width="16.33203125" style="4" customWidth="1"/>
    <col min="6" max="6" width="16.33203125" style="9" customWidth="1"/>
    <col min="7" max="16384" width="9.1640625" style="2"/>
  </cols>
  <sheetData>
    <row r="1" spans="1:6">
      <c r="A1" s="141" t="s">
        <v>286</v>
      </c>
      <c r="B1" s="141"/>
      <c r="C1" s="141"/>
      <c r="D1" s="141"/>
      <c r="E1" s="141"/>
      <c r="F1" s="141"/>
    </row>
    <row r="2" spans="1:6">
      <c r="A2" s="95"/>
      <c r="B2" s="95"/>
      <c r="C2" s="95"/>
      <c r="D2" s="95"/>
      <c r="E2" s="95"/>
      <c r="F2" s="95"/>
    </row>
    <row r="3" spans="1:6">
      <c r="A3" s="1" t="s">
        <v>0</v>
      </c>
      <c r="F3" s="5" t="s">
        <v>293</v>
      </c>
    </row>
    <row r="5" spans="1:6" ht="18">
      <c r="A5" s="138" t="s">
        <v>301</v>
      </c>
      <c r="B5" s="138"/>
      <c r="C5" s="138"/>
      <c r="D5" s="138"/>
      <c r="E5" s="138"/>
      <c r="F5" s="138"/>
    </row>
    <row r="6" spans="1:6" ht="18">
      <c r="A6" s="6"/>
      <c r="B6" s="6"/>
      <c r="C6" s="6"/>
      <c r="D6" s="6"/>
      <c r="E6" s="7"/>
      <c r="F6" s="8"/>
    </row>
    <row r="7" spans="1:6" ht="15" thickBot="1"/>
    <row r="8" spans="1:6" s="14" customFormat="1" ht="16" thickTop="1">
      <c r="A8" s="10" t="s">
        <v>1</v>
      </c>
      <c r="B8" s="11" t="s">
        <v>2</v>
      </c>
      <c r="C8" s="11" t="s">
        <v>3</v>
      </c>
      <c r="D8" s="12" t="s">
        <v>294</v>
      </c>
      <c r="E8" s="12" t="s">
        <v>295</v>
      </c>
      <c r="F8" s="13" t="s">
        <v>4</v>
      </c>
    </row>
    <row r="9" spans="1:6" s="20" customFormat="1">
      <c r="A9" s="15">
        <v>1</v>
      </c>
      <c r="B9" s="16" t="s">
        <v>5</v>
      </c>
      <c r="C9" s="17" t="s">
        <v>6</v>
      </c>
      <c r="D9" s="18">
        <v>20380</v>
      </c>
      <c r="E9" s="18">
        <v>19980</v>
      </c>
      <c r="F9" s="19">
        <f>E9/D9</f>
        <v>0.98037291462217857</v>
      </c>
    </row>
    <row r="10" spans="1:6" s="26" customFormat="1">
      <c r="A10" s="21">
        <v>2</v>
      </c>
      <c r="B10" s="22" t="s">
        <v>7</v>
      </c>
      <c r="C10" s="23" t="s">
        <v>6</v>
      </c>
      <c r="D10" s="24">
        <v>38019.112259174457</v>
      </c>
      <c r="E10" s="24">
        <f>E11+E12+E13</f>
        <v>28530.101118422921</v>
      </c>
      <c r="F10" s="25">
        <f>E10/D10</f>
        <v>0.75041471047336916</v>
      </c>
    </row>
    <row r="11" spans="1:6" s="26" customFormat="1">
      <c r="A11" s="21" t="s">
        <v>8</v>
      </c>
      <c r="B11" s="22" t="s">
        <v>9</v>
      </c>
      <c r="C11" s="23" t="s">
        <v>6</v>
      </c>
      <c r="D11" s="24">
        <v>16745.602401809996</v>
      </c>
      <c r="E11" s="24">
        <f>'Thang 12 2020'!D28</f>
        <v>14646.417346</v>
      </c>
      <c r="F11" s="25">
        <f>E11/D11</f>
        <v>0.87464260732817234</v>
      </c>
    </row>
    <row r="12" spans="1:6" s="26" customFormat="1">
      <c r="A12" s="15" t="s">
        <v>10</v>
      </c>
      <c r="B12" s="22" t="s">
        <v>11</v>
      </c>
      <c r="C12" s="23" t="s">
        <v>6</v>
      </c>
      <c r="D12" s="24">
        <v>5802.0279388750077</v>
      </c>
      <c r="E12" s="24">
        <f>'Thang 12 2020'!F28</f>
        <v>6414.4856404600023</v>
      </c>
      <c r="F12" s="25">
        <f t="shared" ref="F12:F21" si="0">E12/D12</f>
        <v>1.1055592472213687</v>
      </c>
    </row>
    <row r="13" spans="1:6" s="26" customFormat="1">
      <c r="A13" s="15" t="s">
        <v>12</v>
      </c>
      <c r="B13" s="22" t="s">
        <v>13</v>
      </c>
      <c r="C13" s="23" t="s">
        <v>6</v>
      </c>
      <c r="D13" s="24">
        <v>15471.481918489451</v>
      </c>
      <c r="E13" s="24">
        <f>'Thang 12 2020'!H28</f>
        <v>7469.1981319629194</v>
      </c>
      <c r="F13" s="25">
        <f t="shared" si="0"/>
        <v>0.48277199115856706</v>
      </c>
    </row>
    <row r="14" spans="1:6" s="26" customFormat="1">
      <c r="A14" s="21">
        <v>3</v>
      </c>
      <c r="B14" s="22" t="s">
        <v>14</v>
      </c>
      <c r="C14" s="23"/>
      <c r="D14" s="18"/>
      <c r="E14" s="18"/>
      <c r="F14" s="25"/>
    </row>
    <row r="15" spans="1:6" s="26" customFormat="1">
      <c r="A15" s="21" t="s">
        <v>15</v>
      </c>
      <c r="B15" s="22" t="s">
        <v>16</v>
      </c>
      <c r="C15" s="23" t="s">
        <v>17</v>
      </c>
      <c r="D15" s="18">
        <v>3883</v>
      </c>
      <c r="E15" s="18">
        <f>'Thang 12 2020'!C28</f>
        <v>2523</v>
      </c>
      <c r="F15" s="25">
        <f t="shared" si="0"/>
        <v>0.64975534380633526</v>
      </c>
    </row>
    <row r="16" spans="1:6" s="26" customFormat="1">
      <c r="A16" s="15" t="s">
        <v>18</v>
      </c>
      <c r="B16" s="22" t="s">
        <v>19</v>
      </c>
      <c r="C16" s="23" t="s">
        <v>20</v>
      </c>
      <c r="D16" s="18">
        <v>1381</v>
      </c>
      <c r="E16" s="18">
        <f>'Thang 12 2020'!E28</f>
        <v>1140</v>
      </c>
      <c r="F16" s="25">
        <f t="shared" si="0"/>
        <v>0.82548877624909489</v>
      </c>
    </row>
    <row r="17" spans="1:6" s="26" customFormat="1">
      <c r="A17" s="15" t="s">
        <v>21</v>
      </c>
      <c r="B17" s="22" t="s">
        <v>13</v>
      </c>
      <c r="C17" s="23" t="s">
        <v>20</v>
      </c>
      <c r="D17" s="18">
        <v>9842</v>
      </c>
      <c r="E17" s="18">
        <f>'Thang 12 2020'!G28</f>
        <v>6141</v>
      </c>
      <c r="F17" s="25">
        <f t="shared" si="0"/>
        <v>0.62395854501117654</v>
      </c>
    </row>
    <row r="18" spans="1:6" s="26" customFormat="1" ht="14.25" customHeight="1">
      <c r="A18" s="124">
        <v>4</v>
      </c>
      <c r="B18" s="125" t="s">
        <v>22</v>
      </c>
      <c r="C18" s="126"/>
      <c r="D18" s="127"/>
      <c r="E18" s="127"/>
      <c r="F18" s="128"/>
    </row>
    <row r="19" spans="1:6" s="26" customFormat="1" ht="14.25" customHeight="1">
      <c r="A19" s="21" t="s">
        <v>23</v>
      </c>
      <c r="B19" s="16" t="s">
        <v>24</v>
      </c>
      <c r="C19" s="17" t="s">
        <v>6</v>
      </c>
      <c r="D19" s="18">
        <v>185277.941613</v>
      </c>
      <c r="E19" s="18">
        <v>202416.029989</v>
      </c>
      <c r="F19" s="19">
        <f t="shared" si="0"/>
        <v>1.0924993457224241</v>
      </c>
    </row>
    <row r="20" spans="1:6" s="26" customFormat="1" ht="14.25" customHeight="1">
      <c r="A20" s="15" t="s">
        <v>25</v>
      </c>
      <c r="B20" s="16" t="s">
        <v>26</v>
      </c>
      <c r="C20" s="17" t="s">
        <v>6</v>
      </c>
      <c r="D20" s="18">
        <v>183232.16165600001</v>
      </c>
      <c r="E20" s="18">
        <v>200837.88641400001</v>
      </c>
      <c r="F20" s="19">
        <f t="shared" si="0"/>
        <v>1.096084249614721</v>
      </c>
    </row>
    <row r="21" spans="1:6" s="26" customFormat="1" ht="15" customHeight="1" thickBot="1">
      <c r="A21" s="27">
        <v>5</v>
      </c>
      <c r="B21" s="28" t="s">
        <v>27</v>
      </c>
      <c r="C21" s="29" t="s">
        <v>6</v>
      </c>
      <c r="D21" s="129">
        <v>149410.94699999999</v>
      </c>
      <c r="E21" s="129">
        <v>167821.00111099999</v>
      </c>
      <c r="F21" s="30">
        <f t="shared" si="0"/>
        <v>1.1232175719427038</v>
      </c>
    </row>
    <row r="22" spans="1:6" s="26" customFormat="1" ht="15" thickTop="1">
      <c r="A22" s="31"/>
      <c r="B22" s="32"/>
      <c r="C22" s="33"/>
      <c r="D22" s="132"/>
      <c r="E22" s="34"/>
      <c r="F22" s="35"/>
    </row>
    <row r="23" spans="1:6" s="26" customFormat="1" ht="53.25" customHeight="1">
      <c r="A23" s="31"/>
      <c r="B23" s="36" t="s">
        <v>296</v>
      </c>
      <c r="C23" s="139" t="s">
        <v>300</v>
      </c>
      <c r="D23" s="139"/>
      <c r="E23" s="139"/>
      <c r="F23" s="139"/>
    </row>
    <row r="24" spans="1:6" s="26" customFormat="1">
      <c r="A24" s="37" t="s">
        <v>28</v>
      </c>
      <c r="C24" s="38"/>
      <c r="D24" s="38"/>
      <c r="E24" s="4"/>
      <c r="F24" s="39"/>
    </row>
    <row r="25" spans="1:6" s="26" customFormat="1" ht="17">
      <c r="B25" s="40" t="s">
        <v>29</v>
      </c>
      <c r="D25" s="4"/>
      <c r="E25" s="4"/>
      <c r="F25" s="41"/>
    </row>
    <row r="26" spans="1:6" s="26" customFormat="1" ht="17">
      <c r="B26" s="40"/>
      <c r="D26" s="42"/>
      <c r="E26" s="43"/>
      <c r="F26" s="41"/>
    </row>
    <row r="27" spans="1:6" s="26" customFormat="1" hidden="1">
      <c r="A27" s="140" t="s">
        <v>30</v>
      </c>
      <c r="B27" s="140"/>
      <c r="D27" s="44"/>
      <c r="E27" s="45"/>
      <c r="F27" s="46"/>
    </row>
    <row r="28" spans="1:6" s="26" customFormat="1" hidden="1">
      <c r="B28" s="40" t="s">
        <v>31</v>
      </c>
      <c r="C28" s="26" t="s">
        <v>32</v>
      </c>
      <c r="D28" s="47"/>
      <c r="E28" s="48"/>
      <c r="F28" s="49"/>
    </row>
    <row r="29" spans="1:6" hidden="1">
      <c r="A29" s="26"/>
      <c r="B29" s="26" t="s">
        <v>33</v>
      </c>
      <c r="C29" s="26" t="s">
        <v>34</v>
      </c>
      <c r="D29" s="44"/>
      <c r="E29" s="50"/>
      <c r="F29" s="51"/>
    </row>
    <row r="30" spans="1:6" hidden="1">
      <c r="B30" s="2" t="s">
        <v>35</v>
      </c>
      <c r="C30" s="52">
        <v>14716</v>
      </c>
      <c r="D30" s="50"/>
      <c r="E30" s="53"/>
      <c r="F30" s="54"/>
    </row>
    <row r="31" spans="1:6" hidden="1">
      <c r="D31" s="55"/>
      <c r="E31" s="53"/>
      <c r="F31" s="56"/>
    </row>
    <row r="36" spans="6:6">
      <c r="F36" s="96"/>
    </row>
  </sheetData>
  <mergeCells count="4">
    <mergeCell ref="A5:F5"/>
    <mergeCell ref="C23:F23"/>
    <mergeCell ref="A27:B27"/>
    <mergeCell ref="A1:F1"/>
  </mergeCells>
  <pageMargins left="1.45" right="0.7" top="1"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10"/>
  <sheetViews>
    <sheetView showZeros="0" topLeftCell="A166" workbookViewId="0">
      <selection activeCell="A150" sqref="A150:I210"/>
    </sheetView>
  </sheetViews>
  <sheetFormatPr baseColWidth="10" defaultColWidth="8.83203125" defaultRowHeight="15"/>
  <cols>
    <col min="1" max="1" width="4.83203125" style="67" customWidth="1"/>
    <col min="2" max="2" width="35.1640625" customWidth="1"/>
    <col min="3" max="3" width="9" style="57" customWidth="1"/>
    <col min="4" max="4" width="12" style="58" customWidth="1"/>
    <col min="5" max="5" width="9.5" style="57" customWidth="1"/>
    <col min="6" max="6" width="11.5" style="58" bestFit="1" customWidth="1"/>
    <col min="7" max="7" width="9.5" style="57" bestFit="1" customWidth="1"/>
    <col min="8" max="8" width="12.6640625" style="58" bestFit="1" customWidth="1"/>
    <col min="9" max="9" width="10.6640625" style="58" bestFit="1" customWidth="1"/>
    <col min="13" max="13" width="10.5" bestFit="1" customWidth="1"/>
  </cols>
  <sheetData>
    <row r="1" spans="1:10">
      <c r="A1" s="141" t="s">
        <v>287</v>
      </c>
      <c r="B1" s="141"/>
      <c r="C1" s="141"/>
      <c r="D1" s="141"/>
      <c r="E1" s="141"/>
      <c r="F1" s="141"/>
      <c r="G1" s="141"/>
      <c r="H1" s="141"/>
      <c r="I1" s="141"/>
    </row>
    <row r="3" spans="1:10">
      <c r="A3" s="1" t="s">
        <v>36</v>
      </c>
      <c r="G3" s="59"/>
      <c r="H3" s="119"/>
      <c r="I3" s="119"/>
    </row>
    <row r="5" spans="1:10" ht="16">
      <c r="A5" s="144" t="s">
        <v>302</v>
      </c>
      <c r="B5" s="144"/>
      <c r="C5" s="144"/>
      <c r="D5" s="144"/>
      <c r="E5" s="144"/>
      <c r="F5" s="144"/>
      <c r="G5" s="144"/>
      <c r="H5" s="144"/>
      <c r="I5" s="144"/>
    </row>
    <row r="6" spans="1:10">
      <c r="A6" s="145" t="s">
        <v>297</v>
      </c>
      <c r="B6" s="145"/>
      <c r="C6" s="145"/>
      <c r="D6" s="145"/>
      <c r="E6" s="145"/>
      <c r="F6" s="145"/>
      <c r="G6" s="145"/>
      <c r="H6" s="145"/>
      <c r="I6" s="145"/>
    </row>
    <row r="8" spans="1:10" s="62" customFormat="1" ht="54.5" customHeight="1">
      <c r="A8" s="101" t="s">
        <v>1</v>
      </c>
      <c r="B8" s="102" t="s">
        <v>37</v>
      </c>
      <c r="C8" s="60" t="s">
        <v>38</v>
      </c>
      <c r="D8" s="61" t="s">
        <v>39</v>
      </c>
      <c r="E8" s="60" t="s">
        <v>40</v>
      </c>
      <c r="F8" s="61" t="s">
        <v>41</v>
      </c>
      <c r="G8" s="60" t="s">
        <v>42</v>
      </c>
      <c r="H8" s="61" t="s">
        <v>43</v>
      </c>
      <c r="I8" s="120" t="s">
        <v>44</v>
      </c>
    </row>
    <row r="9" spans="1:10" s="63" customFormat="1" ht="14.25" customHeight="1">
      <c r="A9" s="103">
        <v>1</v>
      </c>
      <c r="B9" s="104" t="s">
        <v>46</v>
      </c>
      <c r="C9" s="99">
        <v>800</v>
      </c>
      <c r="D9" s="100">
        <v>7190.7741480000004</v>
      </c>
      <c r="E9" s="99">
        <v>680</v>
      </c>
      <c r="F9" s="100">
        <v>4593.8566406787504</v>
      </c>
      <c r="G9" s="99">
        <v>1268</v>
      </c>
      <c r="H9" s="100">
        <v>1816.4634590623748</v>
      </c>
      <c r="I9" s="121">
        <f t="shared" ref="I9:I27" si="0">D9+F9+H9</f>
        <v>13601.094247741126</v>
      </c>
      <c r="J9" s="63">
        <f t="shared" ref="J9:J23" si="1">I9/$I$28*100</f>
        <v>47.672786686894732</v>
      </c>
    </row>
    <row r="10" spans="1:10" s="63" customFormat="1" ht="14.25" customHeight="1">
      <c r="A10" s="103">
        <v>2</v>
      </c>
      <c r="B10" s="104" t="s">
        <v>45</v>
      </c>
      <c r="C10" s="99">
        <v>20</v>
      </c>
      <c r="D10" s="100">
        <v>5080.8133260000004</v>
      </c>
      <c r="E10" s="99">
        <v>8</v>
      </c>
      <c r="F10" s="100">
        <v>-137.469289</v>
      </c>
      <c r="G10" s="99">
        <v>45</v>
      </c>
      <c r="H10" s="100">
        <v>199.22343076989497</v>
      </c>
      <c r="I10" s="121">
        <f t="shared" si="0"/>
        <v>5142.5674677698953</v>
      </c>
      <c r="J10" s="63">
        <f t="shared" si="1"/>
        <v>18.025058678986429</v>
      </c>
    </row>
    <row r="11" spans="1:10" s="63" customFormat="1" ht="14.25" customHeight="1">
      <c r="A11" s="103">
        <v>3</v>
      </c>
      <c r="B11" s="104" t="s">
        <v>48</v>
      </c>
      <c r="C11" s="99">
        <v>70</v>
      </c>
      <c r="D11" s="100">
        <v>987.412103</v>
      </c>
      <c r="E11" s="99">
        <v>32</v>
      </c>
      <c r="F11" s="100">
        <v>1256.075787</v>
      </c>
      <c r="G11" s="99">
        <v>229</v>
      </c>
      <c r="H11" s="100">
        <v>1941.4578675752098</v>
      </c>
      <c r="I11" s="121">
        <f t="shared" si="0"/>
        <v>4184.9457575752094</v>
      </c>
      <c r="J11" s="63">
        <f t="shared" si="1"/>
        <v>14.668527602493628</v>
      </c>
    </row>
    <row r="12" spans="1:10" s="63" customFormat="1" ht="14.25" customHeight="1">
      <c r="A12" s="103">
        <v>4</v>
      </c>
      <c r="B12" s="104" t="s">
        <v>47</v>
      </c>
      <c r="C12" s="99">
        <v>704</v>
      </c>
      <c r="D12" s="100">
        <v>431.18400700000001</v>
      </c>
      <c r="E12" s="99">
        <v>164</v>
      </c>
      <c r="F12" s="100">
        <v>234.24452517968751</v>
      </c>
      <c r="G12" s="99">
        <v>2264</v>
      </c>
      <c r="H12" s="100">
        <v>980.21474146658818</v>
      </c>
      <c r="I12" s="121">
        <f t="shared" si="0"/>
        <v>1645.6432736462757</v>
      </c>
      <c r="J12" s="63">
        <f t="shared" si="1"/>
        <v>5.7680947810718557</v>
      </c>
    </row>
    <row r="13" spans="1:10" s="63" customFormat="1" ht="14.25" customHeight="1">
      <c r="A13" s="103">
        <v>5</v>
      </c>
      <c r="B13" s="104" t="s">
        <v>49</v>
      </c>
      <c r="C13" s="99">
        <v>376</v>
      </c>
      <c r="D13" s="100">
        <v>169.296008</v>
      </c>
      <c r="E13" s="99">
        <v>87</v>
      </c>
      <c r="F13" s="100">
        <v>114.2967586015625</v>
      </c>
      <c r="G13" s="99">
        <v>825</v>
      </c>
      <c r="H13" s="100">
        <v>1062.9645251899863</v>
      </c>
      <c r="I13" s="121">
        <f t="shared" si="0"/>
        <v>1346.5572917915488</v>
      </c>
      <c r="J13" s="63">
        <f t="shared" si="1"/>
        <v>4.7197774946616917</v>
      </c>
    </row>
    <row r="14" spans="1:10" s="63" customFormat="1" ht="14.25" customHeight="1">
      <c r="A14" s="103">
        <v>6</v>
      </c>
      <c r="B14" s="104" t="s">
        <v>51</v>
      </c>
      <c r="C14" s="99">
        <v>59</v>
      </c>
      <c r="D14" s="100">
        <v>169.231087</v>
      </c>
      <c r="E14" s="99">
        <v>19</v>
      </c>
      <c r="F14" s="100">
        <v>43.165264000000001</v>
      </c>
      <c r="G14" s="99">
        <v>155</v>
      </c>
      <c r="H14" s="100">
        <v>399.52523492744166</v>
      </c>
      <c r="I14" s="121">
        <f t="shared" si="0"/>
        <v>611.9215859274417</v>
      </c>
      <c r="J14" s="63">
        <f t="shared" si="1"/>
        <v>2.144827960431944</v>
      </c>
    </row>
    <row r="15" spans="1:10" s="63" customFormat="1" ht="14.25" customHeight="1">
      <c r="A15" s="103">
        <v>7</v>
      </c>
      <c r="B15" s="104" t="s">
        <v>53</v>
      </c>
      <c r="C15" s="99">
        <v>79</v>
      </c>
      <c r="D15" s="100">
        <v>237.24400800000001</v>
      </c>
      <c r="E15" s="99">
        <v>29</v>
      </c>
      <c r="F15" s="100">
        <v>78.886713999999998</v>
      </c>
      <c r="G15" s="99">
        <v>233</v>
      </c>
      <c r="H15" s="100">
        <v>243.71684897701022</v>
      </c>
      <c r="I15" s="121">
        <f t="shared" si="0"/>
        <v>559.84757097701026</v>
      </c>
      <c r="J15" s="63">
        <f t="shared" si="1"/>
        <v>1.9623048956370379</v>
      </c>
    </row>
    <row r="16" spans="1:10" s="63" customFormat="1" ht="14.25" customHeight="1">
      <c r="A16" s="103">
        <v>8</v>
      </c>
      <c r="B16" s="104" t="s">
        <v>50</v>
      </c>
      <c r="C16" s="99">
        <v>57</v>
      </c>
      <c r="D16" s="100">
        <v>106.12933700000001</v>
      </c>
      <c r="E16" s="99">
        <v>15</v>
      </c>
      <c r="F16" s="100">
        <v>27.715395000000001</v>
      </c>
      <c r="G16" s="99">
        <v>399</v>
      </c>
      <c r="H16" s="100">
        <v>207.6245398135737</v>
      </c>
      <c r="I16" s="121">
        <f t="shared" si="0"/>
        <v>341.46927181357376</v>
      </c>
      <c r="J16" s="63">
        <f t="shared" si="1"/>
        <v>1.196873682277539</v>
      </c>
    </row>
    <row r="17" spans="1:13" s="63" customFormat="1" ht="14.25" customHeight="1">
      <c r="A17" s="103">
        <v>9</v>
      </c>
      <c r="B17" s="104" t="s">
        <v>52</v>
      </c>
      <c r="C17" s="99">
        <v>6</v>
      </c>
      <c r="D17" s="100">
        <v>0.28884799999999999</v>
      </c>
      <c r="E17" s="99">
        <v>3</v>
      </c>
      <c r="F17" s="100">
        <v>14.770996</v>
      </c>
      <c r="G17" s="99">
        <v>24</v>
      </c>
      <c r="H17" s="100">
        <v>271.77601564728155</v>
      </c>
      <c r="I17" s="121">
        <f t="shared" si="0"/>
        <v>286.83585964728155</v>
      </c>
      <c r="J17" s="63">
        <f t="shared" si="1"/>
        <v>1.005379751220234</v>
      </c>
    </row>
    <row r="18" spans="1:13" s="63" customFormat="1" ht="14.25" customHeight="1">
      <c r="A18" s="103">
        <v>10</v>
      </c>
      <c r="B18" s="104" t="s">
        <v>55</v>
      </c>
      <c r="C18" s="99">
        <v>206</v>
      </c>
      <c r="D18" s="100">
        <v>53.460124</v>
      </c>
      <c r="E18" s="99">
        <v>49</v>
      </c>
      <c r="F18" s="100">
        <v>41.563054000000001</v>
      </c>
      <c r="G18" s="99">
        <v>352</v>
      </c>
      <c r="H18" s="100">
        <v>176.2630631810695</v>
      </c>
      <c r="I18" s="121">
        <f t="shared" si="0"/>
        <v>271.2862411810695</v>
      </c>
      <c r="J18" s="63">
        <f t="shared" si="1"/>
        <v>0.95087725085520347</v>
      </c>
    </row>
    <row r="19" spans="1:13" s="63" customFormat="1" ht="14.25" customHeight="1">
      <c r="A19" s="103">
        <v>11</v>
      </c>
      <c r="B19" s="105" t="s">
        <v>54</v>
      </c>
      <c r="C19" s="99">
        <v>12</v>
      </c>
      <c r="D19" s="100">
        <v>103.087824</v>
      </c>
      <c r="E19" s="99">
        <v>16</v>
      </c>
      <c r="F19" s="100">
        <v>79.645726999999994</v>
      </c>
      <c r="G19" s="99">
        <v>29</v>
      </c>
      <c r="H19" s="100">
        <v>27.901327174916069</v>
      </c>
      <c r="I19" s="121">
        <f t="shared" si="0"/>
        <v>210.63487817491605</v>
      </c>
      <c r="J19" s="63">
        <f t="shared" si="1"/>
        <v>0.73828998116975297</v>
      </c>
    </row>
    <row r="20" spans="1:13" s="63" customFormat="1" ht="14.25" customHeight="1">
      <c r="A20" s="103">
        <v>12</v>
      </c>
      <c r="B20" s="104" t="s">
        <v>56</v>
      </c>
      <c r="C20" s="99">
        <v>54</v>
      </c>
      <c r="D20" s="100">
        <v>19.365265999999998</v>
      </c>
      <c r="E20" s="99">
        <v>16</v>
      </c>
      <c r="F20" s="100">
        <v>13.915717000000001</v>
      </c>
      <c r="G20" s="99">
        <v>115</v>
      </c>
      <c r="H20" s="100">
        <v>75.054241539087542</v>
      </c>
      <c r="I20" s="121">
        <f t="shared" si="0"/>
        <v>108.33522453908753</v>
      </c>
      <c r="J20" s="63">
        <f t="shared" si="1"/>
        <v>0.37972253967628439</v>
      </c>
    </row>
    <row r="21" spans="1:13" s="63" customFormat="1" ht="14.25" customHeight="1">
      <c r="A21" s="103">
        <v>13</v>
      </c>
      <c r="B21" s="104" t="s">
        <v>58</v>
      </c>
      <c r="C21" s="99">
        <v>4</v>
      </c>
      <c r="D21" s="100">
        <v>64.424666000000002</v>
      </c>
      <c r="E21" s="99">
        <v>0</v>
      </c>
      <c r="F21" s="100">
        <v>0</v>
      </c>
      <c r="G21" s="99">
        <v>12</v>
      </c>
      <c r="H21" s="100">
        <v>23.585494435224248</v>
      </c>
      <c r="I21" s="121">
        <f t="shared" si="0"/>
        <v>88.01016043522425</v>
      </c>
      <c r="J21" s="63">
        <f t="shared" si="1"/>
        <v>0.30848176832571023</v>
      </c>
    </row>
    <row r="22" spans="1:13" s="63" customFormat="1" ht="14.25" customHeight="1">
      <c r="A22" s="103">
        <v>14</v>
      </c>
      <c r="B22" s="105" t="s">
        <v>62</v>
      </c>
      <c r="C22" s="99">
        <v>4</v>
      </c>
      <c r="D22" s="100">
        <v>3.4234239999999998</v>
      </c>
      <c r="E22" s="99">
        <v>7</v>
      </c>
      <c r="F22" s="100">
        <v>36.740039000000003</v>
      </c>
      <c r="G22" s="99">
        <v>18</v>
      </c>
      <c r="H22" s="100">
        <v>3.611786594243779</v>
      </c>
      <c r="I22" s="121">
        <f t="shared" si="0"/>
        <v>43.775249594243782</v>
      </c>
      <c r="J22" s="63">
        <f t="shared" si="1"/>
        <v>0.15343531175210773</v>
      </c>
    </row>
    <row r="23" spans="1:13" s="63" customFormat="1" ht="14.25" customHeight="1">
      <c r="A23" s="103">
        <v>15</v>
      </c>
      <c r="B23" s="106" t="s">
        <v>57</v>
      </c>
      <c r="C23" s="99">
        <v>56</v>
      </c>
      <c r="D23" s="100">
        <v>20.013877000000001</v>
      </c>
      <c r="E23" s="99">
        <v>9</v>
      </c>
      <c r="F23" s="100">
        <v>2.14</v>
      </c>
      <c r="G23" s="99">
        <v>130</v>
      </c>
      <c r="H23" s="100">
        <v>18.231527246014455</v>
      </c>
      <c r="I23" s="121">
        <f t="shared" si="0"/>
        <v>40.38540424601446</v>
      </c>
      <c r="J23" s="63">
        <f t="shared" si="1"/>
        <v>0.1415536666988402</v>
      </c>
    </row>
    <row r="24" spans="1:13" s="63" customFormat="1" ht="14.25" customHeight="1">
      <c r="A24" s="103">
        <v>16</v>
      </c>
      <c r="B24" s="106" t="s">
        <v>59</v>
      </c>
      <c r="C24" s="99">
        <v>9</v>
      </c>
      <c r="D24" s="100">
        <v>4.4863189999999999</v>
      </c>
      <c r="E24" s="99">
        <v>4</v>
      </c>
      <c r="F24" s="100">
        <v>12.654999999999999</v>
      </c>
      <c r="G24" s="99">
        <v>27</v>
      </c>
      <c r="H24" s="100">
        <v>15.41790511715589</v>
      </c>
      <c r="I24" s="121">
        <f t="shared" si="0"/>
        <v>32.559224117155892</v>
      </c>
      <c r="M24" s="133">
        <f>D28+F28</f>
        <v>21060.902986460002</v>
      </c>
    </row>
    <row r="25" spans="1:13" s="63" customFormat="1" ht="14.25" customHeight="1">
      <c r="A25" s="103">
        <v>17</v>
      </c>
      <c r="B25" s="107" t="s">
        <v>60</v>
      </c>
      <c r="C25" s="99">
        <v>1</v>
      </c>
      <c r="D25" s="100">
        <v>0.40766599999999997</v>
      </c>
      <c r="E25" s="99">
        <v>1</v>
      </c>
      <c r="F25" s="100">
        <v>0.68031200000000003</v>
      </c>
      <c r="G25" s="99">
        <v>12</v>
      </c>
      <c r="H25" s="100">
        <v>5.2847116958767328</v>
      </c>
      <c r="I25" s="121">
        <f t="shared" si="0"/>
        <v>6.3726896958767334</v>
      </c>
    </row>
    <row r="26" spans="1:13" s="63" customFormat="1" ht="14.25" customHeight="1">
      <c r="A26" s="103">
        <v>18</v>
      </c>
      <c r="B26" s="106" t="s">
        <v>61</v>
      </c>
      <c r="C26" s="99">
        <v>5</v>
      </c>
      <c r="D26" s="100">
        <v>2.6753079999999998</v>
      </c>
      <c r="E26" s="99">
        <v>1</v>
      </c>
      <c r="F26" s="100">
        <v>1.603</v>
      </c>
      <c r="G26" s="99">
        <v>4</v>
      </c>
      <c r="H26" s="100">
        <v>0.88141154996987259</v>
      </c>
      <c r="I26" s="121">
        <f t="shared" si="0"/>
        <v>5.1597195499698723</v>
      </c>
      <c r="J26" s="63">
        <f>I26/$I$28*100</f>
        <v>1.8085177926824993E-2</v>
      </c>
    </row>
    <row r="27" spans="1:13" s="63" customFormat="1" ht="14.25" customHeight="1">
      <c r="A27" s="103">
        <v>19</v>
      </c>
      <c r="B27" s="131" t="s">
        <v>215</v>
      </c>
      <c r="C27" s="99">
        <v>1</v>
      </c>
      <c r="D27" s="100">
        <v>2.7</v>
      </c>
      <c r="E27" s="99">
        <v>0</v>
      </c>
      <c r="F27" s="100">
        <v>0</v>
      </c>
      <c r="G27" s="99">
        <v>0</v>
      </c>
      <c r="H27" s="100">
        <v>0</v>
      </c>
      <c r="I27" s="121">
        <f t="shared" si="0"/>
        <v>2.7</v>
      </c>
    </row>
    <row r="28" spans="1:13" s="66" customFormat="1" ht="14.25" customHeight="1">
      <c r="A28" s="146" t="s">
        <v>63</v>
      </c>
      <c r="B28" s="147"/>
      <c r="C28" s="64">
        <f t="shared" ref="C28:I28" si="2">SUM(C9:C27)</f>
        <v>2523</v>
      </c>
      <c r="D28" s="65">
        <f t="shared" si="2"/>
        <v>14646.417346</v>
      </c>
      <c r="E28" s="64">
        <f t="shared" si="2"/>
        <v>1140</v>
      </c>
      <c r="F28" s="65">
        <f t="shared" si="2"/>
        <v>6414.4856404600023</v>
      </c>
      <c r="G28" s="64">
        <f t="shared" si="2"/>
        <v>6141</v>
      </c>
      <c r="H28" s="65">
        <f t="shared" si="2"/>
        <v>7469.1981319629194</v>
      </c>
      <c r="I28" s="65">
        <f t="shared" si="2"/>
        <v>28530.101118422921</v>
      </c>
      <c r="J28">
        <f>I28/$I$28*100</f>
        <v>100</v>
      </c>
    </row>
    <row r="29" spans="1:13" s="71" customFormat="1" ht="14.25" customHeight="1">
      <c r="A29" s="117"/>
      <c r="B29" s="117"/>
      <c r="C29" s="69"/>
      <c r="D29" s="70"/>
      <c r="E29" s="69"/>
      <c r="F29" s="70"/>
      <c r="G29" s="69"/>
      <c r="H29" s="70"/>
      <c r="I29" s="70"/>
      <c r="J29" s="123"/>
    </row>
    <row r="30" spans="1:13" ht="16">
      <c r="A30" s="148" t="s">
        <v>303</v>
      </c>
      <c r="B30" s="148"/>
      <c r="C30" s="148"/>
      <c r="D30" s="148"/>
      <c r="E30" s="148"/>
      <c r="F30" s="148"/>
      <c r="G30" s="148"/>
      <c r="H30" s="148"/>
      <c r="I30" s="148"/>
      <c r="J30">
        <f t="shared" ref="J30:J39" si="3">I30/$I$28*100</f>
        <v>0</v>
      </c>
    </row>
    <row r="31" spans="1:13">
      <c r="A31" s="149" t="str">
        <f>A6</f>
        <v>Tính từ 01/01/2020 đến 20/12/2020</v>
      </c>
      <c r="B31" s="149"/>
      <c r="C31" s="149"/>
      <c r="D31" s="149"/>
      <c r="E31" s="149"/>
      <c r="F31" s="149"/>
      <c r="G31" s="149"/>
      <c r="H31" s="149"/>
      <c r="I31" s="149"/>
      <c r="J31">
        <f t="shared" si="3"/>
        <v>0</v>
      </c>
    </row>
    <row r="32" spans="1:13">
      <c r="A32" s="109"/>
      <c r="B32" s="110"/>
      <c r="J32">
        <f t="shared" si="3"/>
        <v>0</v>
      </c>
    </row>
    <row r="33" spans="1:12" s="62" customFormat="1" ht="56">
      <c r="A33" s="101" t="s">
        <v>1</v>
      </c>
      <c r="B33" s="102" t="s">
        <v>64</v>
      </c>
      <c r="C33" s="60" t="s">
        <v>38</v>
      </c>
      <c r="D33" s="61" t="s">
        <v>39</v>
      </c>
      <c r="E33" s="60" t="s">
        <v>40</v>
      </c>
      <c r="F33" s="61" t="s">
        <v>41</v>
      </c>
      <c r="G33" s="60" t="s">
        <v>42</v>
      </c>
      <c r="H33" s="61" t="s">
        <v>43</v>
      </c>
      <c r="I33" s="120" t="s">
        <v>44</v>
      </c>
      <c r="J33" t="e">
        <f t="shared" si="3"/>
        <v>#VALUE!</v>
      </c>
    </row>
    <row r="34" spans="1:12" s="63" customFormat="1">
      <c r="A34" s="111">
        <v>1</v>
      </c>
      <c r="B34" s="105" t="s">
        <v>65</v>
      </c>
      <c r="C34" s="99">
        <v>248</v>
      </c>
      <c r="D34" s="100">
        <v>6157.2355260000004</v>
      </c>
      <c r="E34" s="99">
        <v>89</v>
      </c>
      <c r="F34" s="100">
        <v>671.18926682999995</v>
      </c>
      <c r="G34" s="99">
        <v>529</v>
      </c>
      <c r="H34" s="100">
        <v>2165.6883188829024</v>
      </c>
      <c r="I34" s="121">
        <f t="shared" ref="I34:I65" si="4">D34+F34+H34</f>
        <v>8994.1131117129025</v>
      </c>
      <c r="J34" s="63">
        <f t="shared" si="3"/>
        <v>31.524995563037379</v>
      </c>
    </row>
    <row r="35" spans="1:12" s="63" customFormat="1">
      <c r="A35" s="111">
        <v>2</v>
      </c>
      <c r="B35" s="105" t="s">
        <v>68</v>
      </c>
      <c r="C35" s="99">
        <v>609</v>
      </c>
      <c r="D35" s="100">
        <v>1205.8030000000001</v>
      </c>
      <c r="E35" s="99">
        <v>354</v>
      </c>
      <c r="F35" s="100">
        <v>1740.13395614875</v>
      </c>
      <c r="G35" s="99">
        <v>1823</v>
      </c>
      <c r="H35" s="100">
        <v>1003.1750179712753</v>
      </c>
      <c r="I35" s="121">
        <f t="shared" si="4"/>
        <v>3949.1119741200255</v>
      </c>
      <c r="J35" s="63">
        <f t="shared" si="3"/>
        <v>13.841913695742006</v>
      </c>
      <c r="L35" s="92">
        <f>438/I36*100</f>
        <v>17.808982049959347</v>
      </c>
    </row>
    <row r="36" spans="1:12" s="63" customFormat="1">
      <c r="A36" s="111">
        <v>3</v>
      </c>
      <c r="B36" s="105" t="s">
        <v>66</v>
      </c>
      <c r="C36" s="99">
        <v>342</v>
      </c>
      <c r="D36" s="100">
        <v>1582.0506109999999</v>
      </c>
      <c r="E36" s="99">
        <v>134</v>
      </c>
      <c r="F36" s="100">
        <v>487.56334360156251</v>
      </c>
      <c r="G36" s="99">
        <v>804</v>
      </c>
      <c r="H36" s="100">
        <v>389.81914927424157</v>
      </c>
      <c r="I36" s="121">
        <f t="shared" si="4"/>
        <v>2459.4331038758041</v>
      </c>
      <c r="J36" s="63">
        <f t="shared" si="3"/>
        <v>8.6204850577541734</v>
      </c>
    </row>
    <row r="37" spans="1:12" s="63" customFormat="1">
      <c r="A37" s="111">
        <v>4</v>
      </c>
      <c r="B37" s="105" t="s">
        <v>67</v>
      </c>
      <c r="C37" s="99">
        <v>272</v>
      </c>
      <c r="D37" s="100">
        <v>786.03180399999997</v>
      </c>
      <c r="E37" s="99">
        <v>155</v>
      </c>
      <c r="F37" s="100">
        <v>432.95787999999999</v>
      </c>
      <c r="G37" s="99">
        <v>523</v>
      </c>
      <c r="H37" s="100">
        <v>1148.985464075068</v>
      </c>
      <c r="I37" s="121">
        <f t="shared" si="4"/>
        <v>2367.9751480750679</v>
      </c>
      <c r="J37" s="63">
        <f t="shared" si="3"/>
        <v>8.2999185255112202</v>
      </c>
    </row>
    <row r="38" spans="1:12" s="63" customFormat="1">
      <c r="A38" s="111">
        <v>5</v>
      </c>
      <c r="B38" s="105" t="s">
        <v>69</v>
      </c>
      <c r="C38" s="99">
        <v>131</v>
      </c>
      <c r="D38" s="100">
        <v>1505.740303</v>
      </c>
      <c r="E38" s="99">
        <v>78</v>
      </c>
      <c r="F38" s="100">
        <v>200.79824400000001</v>
      </c>
      <c r="G38" s="99">
        <v>433</v>
      </c>
      <c r="H38" s="100">
        <v>351.85829006817488</v>
      </c>
      <c r="I38" s="121">
        <f t="shared" si="4"/>
        <v>2058.396837068175</v>
      </c>
      <c r="J38" s="63">
        <f t="shared" si="3"/>
        <v>7.214824891521304</v>
      </c>
    </row>
    <row r="39" spans="1:12" s="68" customFormat="1">
      <c r="A39" s="111">
        <v>6</v>
      </c>
      <c r="B39" s="112" t="s">
        <v>70</v>
      </c>
      <c r="C39" s="99">
        <v>211</v>
      </c>
      <c r="D39" s="100">
        <v>1271.0242740000001</v>
      </c>
      <c r="E39" s="99">
        <v>102</v>
      </c>
      <c r="F39" s="100">
        <v>466.32615070000003</v>
      </c>
      <c r="G39" s="99">
        <v>126</v>
      </c>
      <c r="H39" s="100">
        <v>262.21614472434021</v>
      </c>
      <c r="I39" s="121">
        <f t="shared" si="4"/>
        <v>1999.5665694243403</v>
      </c>
      <c r="J39" s="63">
        <f t="shared" si="3"/>
        <v>7.0086206884599784</v>
      </c>
    </row>
    <row r="40" spans="1:12" s="63" customFormat="1">
      <c r="A40" s="111">
        <v>7</v>
      </c>
      <c r="B40" s="105" t="s">
        <v>77</v>
      </c>
      <c r="C40" s="99">
        <v>40</v>
      </c>
      <c r="D40" s="100">
        <v>292.36002200000001</v>
      </c>
      <c r="E40" s="99">
        <v>23</v>
      </c>
      <c r="F40" s="100">
        <v>1357.3410429999999</v>
      </c>
      <c r="G40" s="99">
        <v>100</v>
      </c>
      <c r="H40" s="100">
        <v>135.78972330203715</v>
      </c>
      <c r="I40" s="121">
        <f t="shared" si="4"/>
        <v>1785.4907883020371</v>
      </c>
    </row>
    <row r="41" spans="1:12" s="63" customFormat="1">
      <c r="A41" s="111">
        <v>8</v>
      </c>
      <c r="B41" s="105" t="s">
        <v>71</v>
      </c>
      <c r="C41" s="99">
        <v>30</v>
      </c>
      <c r="D41" s="100">
        <v>310.81603999999999</v>
      </c>
      <c r="E41" s="99">
        <v>25</v>
      </c>
      <c r="F41" s="100">
        <v>206.502668</v>
      </c>
      <c r="G41" s="99">
        <v>38</v>
      </c>
      <c r="H41" s="100">
        <v>385.61131787043644</v>
      </c>
      <c r="I41" s="121">
        <f t="shared" si="4"/>
        <v>902.93002587043645</v>
      </c>
    </row>
    <row r="42" spans="1:12" s="63" customFormat="1">
      <c r="A42" s="111">
        <v>9</v>
      </c>
      <c r="B42" s="105" t="s">
        <v>74</v>
      </c>
      <c r="C42" s="99">
        <v>36</v>
      </c>
      <c r="D42" s="100">
        <v>293.67272400000002</v>
      </c>
      <c r="E42" s="99">
        <v>16</v>
      </c>
      <c r="F42" s="100">
        <v>158.00363200000001</v>
      </c>
      <c r="G42" s="99">
        <v>42</v>
      </c>
      <c r="H42" s="100">
        <v>444.86074692028933</v>
      </c>
      <c r="I42" s="121">
        <f t="shared" si="4"/>
        <v>896.53710292028939</v>
      </c>
    </row>
    <row r="43" spans="1:12" s="63" customFormat="1">
      <c r="A43" s="111">
        <v>10</v>
      </c>
      <c r="B43" s="113" t="s">
        <v>82</v>
      </c>
      <c r="C43" s="99">
        <v>3</v>
      </c>
      <c r="D43" s="100">
        <v>100.2</v>
      </c>
      <c r="E43" s="99">
        <v>1</v>
      </c>
      <c r="F43" s="100">
        <v>2</v>
      </c>
      <c r="G43" s="99">
        <v>33</v>
      </c>
      <c r="H43" s="100">
        <v>286.07059570003099</v>
      </c>
      <c r="I43" s="121">
        <f t="shared" si="4"/>
        <v>388.27059570003098</v>
      </c>
    </row>
    <row r="44" spans="1:12" s="63" customFormat="1">
      <c r="A44" s="111">
        <v>11</v>
      </c>
      <c r="B44" s="105" t="s">
        <v>76</v>
      </c>
      <c r="C44" s="99">
        <v>95</v>
      </c>
      <c r="D44" s="100">
        <v>180.45120800000001</v>
      </c>
      <c r="E44" s="99">
        <v>16</v>
      </c>
      <c r="F44" s="100">
        <v>40.611429999999999</v>
      </c>
      <c r="G44" s="99">
        <v>262</v>
      </c>
      <c r="H44" s="100">
        <v>139.17360250029398</v>
      </c>
      <c r="I44" s="121">
        <f t="shared" si="4"/>
        <v>360.236240500294</v>
      </c>
      <c r="J44" s="63">
        <f t="shared" ref="J44:J62" si="5">I44/$I$28*100</f>
        <v>1.2626532202077489</v>
      </c>
    </row>
    <row r="45" spans="1:12" s="63" customFormat="1">
      <c r="A45" s="111">
        <v>12</v>
      </c>
      <c r="B45" s="105" t="s">
        <v>95</v>
      </c>
      <c r="C45" s="99">
        <v>7</v>
      </c>
      <c r="D45" s="100">
        <v>295.35542500000003</v>
      </c>
      <c r="E45" s="99">
        <v>0</v>
      </c>
      <c r="F45" s="100">
        <v>0</v>
      </c>
      <c r="G45" s="99">
        <v>35</v>
      </c>
      <c r="H45" s="100">
        <v>12.313001419115089</v>
      </c>
      <c r="I45" s="121">
        <f t="shared" si="4"/>
        <v>307.66842641911512</v>
      </c>
      <c r="J45" s="63">
        <f t="shared" si="5"/>
        <v>1.0783993549200652</v>
      </c>
    </row>
    <row r="46" spans="1:12" s="63" customFormat="1">
      <c r="A46" s="111">
        <v>13</v>
      </c>
      <c r="B46" s="105" t="s">
        <v>83</v>
      </c>
      <c r="C46" s="99">
        <v>36</v>
      </c>
      <c r="D46" s="100">
        <v>134.683807</v>
      </c>
      <c r="E46" s="99">
        <v>12</v>
      </c>
      <c r="F46" s="100">
        <v>22.447704999999999</v>
      </c>
      <c r="G46" s="99">
        <v>19</v>
      </c>
      <c r="H46" s="100">
        <v>101.52162973616252</v>
      </c>
      <c r="I46" s="121">
        <f t="shared" si="4"/>
        <v>258.65314173616252</v>
      </c>
      <c r="J46" s="63">
        <f t="shared" si="5"/>
        <v>0.906597353660064</v>
      </c>
    </row>
    <row r="47" spans="1:12" s="63" customFormat="1">
      <c r="A47" s="111">
        <v>14</v>
      </c>
      <c r="B47" s="105" t="s">
        <v>75</v>
      </c>
      <c r="C47" s="99">
        <v>42</v>
      </c>
      <c r="D47" s="100">
        <v>15.701501</v>
      </c>
      <c r="E47" s="99">
        <v>15</v>
      </c>
      <c r="F47" s="100">
        <v>129.08979317968749</v>
      </c>
      <c r="G47" s="99">
        <v>81</v>
      </c>
      <c r="H47" s="100">
        <v>104.65138478866812</v>
      </c>
      <c r="I47" s="121">
        <f t="shared" si="4"/>
        <v>249.44267896835561</v>
      </c>
      <c r="J47" s="63">
        <f t="shared" si="5"/>
        <v>0.87431403741952185</v>
      </c>
    </row>
    <row r="48" spans="1:12" s="63" customFormat="1">
      <c r="A48" s="111">
        <v>15</v>
      </c>
      <c r="B48" s="113" t="s">
        <v>80</v>
      </c>
      <c r="C48" s="99">
        <v>31</v>
      </c>
      <c r="D48" s="100">
        <v>134.02699999999999</v>
      </c>
      <c r="E48" s="99">
        <v>20</v>
      </c>
      <c r="F48" s="100">
        <v>88.361436999999995</v>
      </c>
      <c r="G48" s="99">
        <v>16</v>
      </c>
      <c r="H48" s="100">
        <v>19.78687372816734</v>
      </c>
      <c r="I48" s="121">
        <f t="shared" si="4"/>
        <v>242.17531072816732</v>
      </c>
      <c r="J48" s="63">
        <f t="shared" si="5"/>
        <v>0.84884140341089065</v>
      </c>
    </row>
    <row r="49" spans="1:10" s="63" customFormat="1">
      <c r="A49" s="111">
        <v>16</v>
      </c>
      <c r="B49" s="105" t="s">
        <v>72</v>
      </c>
      <c r="C49" s="99">
        <v>33</v>
      </c>
      <c r="D49" s="100">
        <v>61.443264999999997</v>
      </c>
      <c r="E49" s="99">
        <v>12</v>
      </c>
      <c r="F49" s="100">
        <v>94.248413999999997</v>
      </c>
      <c r="G49" s="99">
        <v>121</v>
      </c>
      <c r="H49" s="100">
        <v>39.326442637322913</v>
      </c>
      <c r="I49" s="121">
        <f t="shared" si="4"/>
        <v>195.01812163732291</v>
      </c>
      <c r="J49" s="63">
        <f t="shared" si="5"/>
        <v>0.68355215716846029</v>
      </c>
    </row>
    <row r="50" spans="1:10" s="63" customFormat="1">
      <c r="A50" s="111">
        <v>17</v>
      </c>
      <c r="B50" s="105" t="s">
        <v>85</v>
      </c>
      <c r="C50" s="99">
        <v>29</v>
      </c>
      <c r="D50" s="100">
        <v>74.549092999999999</v>
      </c>
      <c r="E50" s="99">
        <v>10</v>
      </c>
      <c r="F50" s="100">
        <v>30.220564</v>
      </c>
      <c r="G50" s="99">
        <v>67</v>
      </c>
      <c r="H50" s="100">
        <v>41.285743580812628</v>
      </c>
      <c r="I50" s="121">
        <f t="shared" si="4"/>
        <v>146.05540058081263</v>
      </c>
      <c r="J50" s="63">
        <f t="shared" si="5"/>
        <v>0.51193439509577965</v>
      </c>
    </row>
    <row r="51" spans="1:10" s="63" customFormat="1">
      <c r="A51" s="111">
        <v>18</v>
      </c>
      <c r="B51" s="105" t="s">
        <v>79</v>
      </c>
      <c r="C51" s="99">
        <v>52</v>
      </c>
      <c r="D51" s="100">
        <v>43.858626000000001</v>
      </c>
      <c r="E51" s="99">
        <v>11</v>
      </c>
      <c r="F51" s="100">
        <v>17.410609999999998</v>
      </c>
      <c r="G51" s="99">
        <v>175</v>
      </c>
      <c r="H51" s="100">
        <v>73.113135161977198</v>
      </c>
      <c r="I51" s="121">
        <f t="shared" si="4"/>
        <v>134.3823711619772</v>
      </c>
      <c r="J51" s="63">
        <f t="shared" si="5"/>
        <v>0.47101961049553248</v>
      </c>
    </row>
    <row r="52" spans="1:10" s="63" customFormat="1">
      <c r="A52" s="111">
        <v>19</v>
      </c>
      <c r="B52" s="113" t="s">
        <v>90</v>
      </c>
      <c r="C52" s="99">
        <v>11</v>
      </c>
      <c r="D52" s="100">
        <v>20.094950000000001</v>
      </c>
      <c r="E52" s="99">
        <v>9</v>
      </c>
      <c r="F52" s="100">
        <v>44.713557999999999</v>
      </c>
      <c r="G52" s="99">
        <v>30</v>
      </c>
      <c r="H52" s="100">
        <v>37.41674733585176</v>
      </c>
      <c r="I52" s="121">
        <f t="shared" si="4"/>
        <v>102.22525533585176</v>
      </c>
      <c r="J52" s="63">
        <f t="shared" si="5"/>
        <v>0.35830667024815138</v>
      </c>
    </row>
    <row r="53" spans="1:10" s="63" customFormat="1">
      <c r="A53" s="111">
        <v>20</v>
      </c>
      <c r="B53" s="105" t="s">
        <v>73</v>
      </c>
      <c r="C53" s="99">
        <v>3</v>
      </c>
      <c r="D53" s="100">
        <v>1.5174080000000001</v>
      </c>
      <c r="E53" s="99">
        <v>4</v>
      </c>
      <c r="F53" s="100">
        <v>90.095651000000004</v>
      </c>
      <c r="G53" s="99">
        <v>9</v>
      </c>
      <c r="H53" s="100">
        <v>2.5307764551207654</v>
      </c>
      <c r="I53" s="121">
        <f t="shared" si="4"/>
        <v>94.143835455120779</v>
      </c>
      <c r="J53" s="63">
        <f t="shared" si="5"/>
        <v>0.32998072829937741</v>
      </c>
    </row>
    <row r="54" spans="1:10" s="63" customFormat="1">
      <c r="A54" s="111">
        <v>21</v>
      </c>
      <c r="B54" s="105" t="s">
        <v>78</v>
      </c>
      <c r="C54" s="99">
        <v>41</v>
      </c>
      <c r="D54" s="100">
        <v>5.5226160000000002</v>
      </c>
      <c r="E54" s="99">
        <v>2</v>
      </c>
      <c r="F54" s="100">
        <v>1.68</v>
      </c>
      <c r="G54" s="99">
        <v>131</v>
      </c>
      <c r="H54" s="100">
        <v>64.059819158962085</v>
      </c>
      <c r="I54" s="121">
        <f t="shared" si="4"/>
        <v>71.262435158962091</v>
      </c>
      <c r="J54" s="63">
        <f t="shared" si="5"/>
        <v>0.24977981978810915</v>
      </c>
    </row>
    <row r="55" spans="1:10" s="63" customFormat="1">
      <c r="A55" s="111">
        <v>22</v>
      </c>
      <c r="B55" s="105" t="s">
        <v>84</v>
      </c>
      <c r="C55" s="99">
        <v>22</v>
      </c>
      <c r="D55" s="100">
        <v>4.3211709999999997</v>
      </c>
      <c r="E55" s="99">
        <v>6</v>
      </c>
      <c r="F55" s="100">
        <v>5.8643020000000003</v>
      </c>
      <c r="G55" s="99">
        <v>78</v>
      </c>
      <c r="H55" s="100">
        <v>57.277671821913813</v>
      </c>
      <c r="I55" s="121">
        <f t="shared" si="4"/>
        <v>67.463144821913815</v>
      </c>
      <c r="J55" s="63">
        <f t="shared" si="5"/>
        <v>0.23646304140979862</v>
      </c>
    </row>
    <row r="56" spans="1:10" s="63" customFormat="1">
      <c r="A56" s="111">
        <v>23</v>
      </c>
      <c r="B56" s="105" t="s">
        <v>86</v>
      </c>
      <c r="C56" s="99">
        <v>1</v>
      </c>
      <c r="D56" s="100">
        <v>1.5</v>
      </c>
      <c r="E56" s="99">
        <v>2</v>
      </c>
      <c r="F56" s="100">
        <v>38.262500000000003</v>
      </c>
      <c r="G56" s="99">
        <v>12</v>
      </c>
      <c r="H56" s="100">
        <v>9.5717812434363445</v>
      </c>
      <c r="I56" s="121">
        <f t="shared" si="4"/>
        <v>49.334281243436351</v>
      </c>
      <c r="J56" s="63">
        <f t="shared" si="5"/>
        <v>0.17292010651718095</v>
      </c>
    </row>
    <row r="57" spans="1:10" s="63" customFormat="1">
      <c r="A57" s="111">
        <v>24</v>
      </c>
      <c r="B57" s="105" t="s">
        <v>284</v>
      </c>
      <c r="C57" s="99">
        <v>1</v>
      </c>
      <c r="D57" s="100">
        <v>40.772531999999998</v>
      </c>
      <c r="E57" s="99">
        <v>0</v>
      </c>
      <c r="F57" s="100">
        <v>0</v>
      </c>
      <c r="G57" s="99">
        <v>2</v>
      </c>
      <c r="H57" s="100">
        <v>8.056521</v>
      </c>
      <c r="I57" s="121">
        <f t="shared" si="4"/>
        <v>48.829053000000002</v>
      </c>
      <c r="J57" s="63">
        <f t="shared" si="5"/>
        <v>0.17114924618500321</v>
      </c>
    </row>
    <row r="58" spans="1:10" s="63" customFormat="1">
      <c r="A58" s="111">
        <v>25</v>
      </c>
      <c r="B58" s="105" t="s">
        <v>87</v>
      </c>
      <c r="C58" s="99">
        <v>4</v>
      </c>
      <c r="D58" s="100">
        <v>13.9</v>
      </c>
      <c r="E58" s="99">
        <v>3</v>
      </c>
      <c r="F58" s="100">
        <v>3.4665029999999999</v>
      </c>
      <c r="G58" s="99">
        <v>4</v>
      </c>
      <c r="H58" s="100">
        <v>19.16088660136008</v>
      </c>
      <c r="I58" s="121">
        <f t="shared" si="4"/>
        <v>36.527389601360085</v>
      </c>
      <c r="J58" s="63">
        <f t="shared" si="5"/>
        <v>0.12803105551481211</v>
      </c>
    </row>
    <row r="59" spans="1:10" s="63" customFormat="1">
      <c r="A59" s="111">
        <v>26</v>
      </c>
      <c r="B59" s="105" t="s">
        <v>89</v>
      </c>
      <c r="C59" s="99">
        <v>47</v>
      </c>
      <c r="D59" s="100">
        <v>15.934029000000001</v>
      </c>
      <c r="E59" s="99">
        <v>5</v>
      </c>
      <c r="F59" s="100">
        <v>1.073215</v>
      </c>
      <c r="G59" s="99">
        <v>110</v>
      </c>
      <c r="H59" s="100">
        <v>13.773708698072083</v>
      </c>
      <c r="I59" s="121">
        <f t="shared" si="4"/>
        <v>30.780952698072085</v>
      </c>
      <c r="J59" s="63">
        <f t="shared" si="5"/>
        <v>0.10788939222579799</v>
      </c>
    </row>
    <row r="60" spans="1:10" s="63" customFormat="1">
      <c r="A60" s="111">
        <v>27</v>
      </c>
      <c r="B60" s="105" t="s">
        <v>81</v>
      </c>
      <c r="C60" s="99">
        <v>3</v>
      </c>
      <c r="D60" s="100">
        <v>4.8</v>
      </c>
      <c r="E60" s="99">
        <v>4</v>
      </c>
      <c r="F60" s="100">
        <v>16.170000000000002</v>
      </c>
      <c r="G60" s="99">
        <v>1</v>
      </c>
      <c r="H60" s="100">
        <v>9.7384522682275989</v>
      </c>
      <c r="I60" s="121">
        <f t="shared" si="4"/>
        <v>30.708452268227603</v>
      </c>
      <c r="J60" s="63">
        <f t="shared" si="5"/>
        <v>0.10763527314804376</v>
      </c>
    </row>
    <row r="61" spans="1:10" s="63" customFormat="1">
      <c r="A61" s="111">
        <v>28</v>
      </c>
      <c r="B61" s="113" t="s">
        <v>116</v>
      </c>
      <c r="C61" s="99">
        <v>10</v>
      </c>
      <c r="D61" s="100">
        <v>15.509199000000001</v>
      </c>
      <c r="E61" s="99">
        <v>3</v>
      </c>
      <c r="F61" s="100">
        <v>3.4</v>
      </c>
      <c r="G61" s="99">
        <v>14</v>
      </c>
      <c r="H61" s="100">
        <v>10.051476841008867</v>
      </c>
      <c r="I61" s="121">
        <f t="shared" si="4"/>
        <v>28.960675841008868</v>
      </c>
      <c r="J61" s="63">
        <f t="shared" si="5"/>
        <v>0.10150919451984665</v>
      </c>
    </row>
    <row r="62" spans="1:10" s="63" customFormat="1">
      <c r="A62" s="111">
        <v>29</v>
      </c>
      <c r="B62" s="105" t="s">
        <v>93</v>
      </c>
      <c r="C62" s="99">
        <v>1</v>
      </c>
      <c r="D62" s="100">
        <v>11.57</v>
      </c>
      <c r="E62" s="99">
        <v>4</v>
      </c>
      <c r="F62" s="100">
        <v>16.600000000000001</v>
      </c>
      <c r="G62" s="99">
        <v>0</v>
      </c>
      <c r="H62" s="100">
        <v>0</v>
      </c>
      <c r="I62" s="121">
        <f t="shared" si="4"/>
        <v>28.17</v>
      </c>
      <c r="J62" s="63">
        <f t="shared" si="5"/>
        <v>9.8737820392124767E-2</v>
      </c>
    </row>
    <row r="63" spans="1:10" s="63" customFormat="1">
      <c r="A63" s="111">
        <v>30</v>
      </c>
      <c r="B63" s="105" t="s">
        <v>92</v>
      </c>
      <c r="C63" s="99">
        <v>5</v>
      </c>
      <c r="D63" s="100">
        <v>17.396739</v>
      </c>
      <c r="E63" s="99">
        <v>1</v>
      </c>
      <c r="F63" s="100">
        <v>-0.06</v>
      </c>
      <c r="G63" s="99">
        <v>2</v>
      </c>
      <c r="H63" s="100">
        <v>6.8344774199999998</v>
      </c>
      <c r="I63" s="121">
        <f t="shared" si="4"/>
        <v>24.17121642</v>
      </c>
      <c r="J63" s="63">
        <f>I63/$I$28*100</f>
        <v>8.4721804243419838E-2</v>
      </c>
    </row>
    <row r="64" spans="1:10" s="63" customFormat="1">
      <c r="A64" s="111">
        <v>31</v>
      </c>
      <c r="B64" s="105" t="s">
        <v>91</v>
      </c>
      <c r="C64" s="99">
        <v>1</v>
      </c>
      <c r="D64" s="100">
        <v>6.2E-2</v>
      </c>
      <c r="E64" s="99">
        <v>1</v>
      </c>
      <c r="F64" s="100">
        <v>4.032E-3</v>
      </c>
      <c r="G64" s="99">
        <v>36</v>
      </c>
      <c r="H64" s="100">
        <v>22.969747775109582</v>
      </c>
      <c r="I64" s="121">
        <f t="shared" si="4"/>
        <v>23.035779775109582</v>
      </c>
      <c r="J64" s="63">
        <f>I64/$I$28*100</f>
        <v>8.0742019383291092E-2</v>
      </c>
    </row>
    <row r="65" spans="1:10" s="63" customFormat="1">
      <c r="A65" s="111">
        <v>32</v>
      </c>
      <c r="B65" s="105" t="s">
        <v>99</v>
      </c>
      <c r="C65" s="99">
        <v>5</v>
      </c>
      <c r="D65" s="100">
        <v>6.8522809999999996</v>
      </c>
      <c r="E65" s="99">
        <v>0</v>
      </c>
      <c r="F65" s="100">
        <v>0</v>
      </c>
      <c r="G65" s="99">
        <v>8</v>
      </c>
      <c r="H65" s="100">
        <v>16.139606764052676</v>
      </c>
      <c r="I65" s="121">
        <f t="shared" si="4"/>
        <v>22.991887764052677</v>
      </c>
      <c r="J65" s="63">
        <f>I65/$I$28*100</f>
        <v>8.0588174814445301E-2</v>
      </c>
    </row>
    <row r="66" spans="1:10" s="63" customFormat="1">
      <c r="A66" s="111">
        <v>33</v>
      </c>
      <c r="B66" s="105" t="s">
        <v>112</v>
      </c>
      <c r="C66" s="99">
        <v>2</v>
      </c>
      <c r="D66" s="100">
        <v>8.3000000000000007</v>
      </c>
      <c r="E66" s="99">
        <v>1</v>
      </c>
      <c r="F66" s="100">
        <v>12</v>
      </c>
      <c r="G66" s="99">
        <v>0</v>
      </c>
      <c r="H66" s="100">
        <v>0</v>
      </c>
      <c r="I66" s="121">
        <f t="shared" ref="I66:I97" si="6">D66+F66+H66</f>
        <v>20.3</v>
      </c>
    </row>
    <row r="67" spans="1:10" s="63" customFormat="1">
      <c r="A67" s="111">
        <v>34</v>
      </c>
      <c r="B67" s="105" t="s">
        <v>88</v>
      </c>
      <c r="C67" s="99">
        <v>2</v>
      </c>
      <c r="D67" s="100">
        <v>10.5</v>
      </c>
      <c r="E67" s="99">
        <v>1</v>
      </c>
      <c r="F67" s="100">
        <v>0.46842099999999998</v>
      </c>
      <c r="G67" s="99">
        <v>2</v>
      </c>
      <c r="H67" s="100">
        <v>6.2419858635077903</v>
      </c>
      <c r="I67" s="121">
        <f t="shared" si="6"/>
        <v>17.210406863507789</v>
      </c>
    </row>
    <row r="68" spans="1:10" s="63" customFormat="1">
      <c r="A68" s="111">
        <v>35</v>
      </c>
      <c r="B68" s="105" t="s">
        <v>122</v>
      </c>
      <c r="C68" s="99">
        <v>7</v>
      </c>
      <c r="D68" s="100">
        <v>1.093934</v>
      </c>
      <c r="E68" s="99">
        <v>2</v>
      </c>
      <c r="F68" s="100">
        <v>10.12068</v>
      </c>
      <c r="G68" s="99">
        <v>9</v>
      </c>
      <c r="H68" s="100">
        <v>0.37766952018593491</v>
      </c>
      <c r="I68" s="121">
        <f t="shared" si="6"/>
        <v>11.592283520185935</v>
      </c>
    </row>
    <row r="69" spans="1:10" s="63" customFormat="1">
      <c r="A69" s="111">
        <v>36</v>
      </c>
      <c r="B69" s="105" t="s">
        <v>101</v>
      </c>
      <c r="C69" s="99">
        <v>5</v>
      </c>
      <c r="D69" s="100">
        <v>1.850913</v>
      </c>
      <c r="E69" s="99">
        <v>2</v>
      </c>
      <c r="F69" s="100">
        <v>8.5</v>
      </c>
      <c r="G69" s="99">
        <v>12</v>
      </c>
      <c r="H69" s="100">
        <v>1.177560565894809</v>
      </c>
      <c r="I69" s="121">
        <f t="shared" si="6"/>
        <v>11.52847356589481</v>
      </c>
    </row>
    <row r="70" spans="1:10" s="63" customFormat="1">
      <c r="A70" s="111">
        <v>37</v>
      </c>
      <c r="B70" s="105" t="s">
        <v>98</v>
      </c>
      <c r="C70" s="99">
        <v>5</v>
      </c>
      <c r="D70" s="100">
        <v>4.453E-2</v>
      </c>
      <c r="E70" s="99">
        <v>2</v>
      </c>
      <c r="F70" s="100">
        <v>3.25</v>
      </c>
      <c r="G70" s="99">
        <v>19</v>
      </c>
      <c r="H70" s="100">
        <v>5.6594642081432367</v>
      </c>
      <c r="I70" s="121">
        <f t="shared" si="6"/>
        <v>8.9539942081432358</v>
      </c>
    </row>
    <row r="71" spans="1:10" s="63" customFormat="1">
      <c r="A71" s="111">
        <v>38</v>
      </c>
      <c r="B71" s="114" t="s">
        <v>221</v>
      </c>
      <c r="C71" s="99">
        <v>2</v>
      </c>
      <c r="D71" s="100">
        <v>1.6600870000000001</v>
      </c>
      <c r="E71" s="99">
        <v>1</v>
      </c>
      <c r="F71" s="100">
        <v>7</v>
      </c>
      <c r="G71" s="99">
        <v>1</v>
      </c>
      <c r="H71" s="100">
        <v>5.1648446242575495E-2</v>
      </c>
      <c r="I71" s="121">
        <f t="shared" si="6"/>
        <v>8.7117354462425762</v>
      </c>
    </row>
    <row r="72" spans="1:10" s="63" customFormat="1">
      <c r="A72" s="111">
        <v>39</v>
      </c>
      <c r="B72" s="105" t="s">
        <v>96</v>
      </c>
      <c r="C72" s="99">
        <v>9</v>
      </c>
      <c r="D72" s="100">
        <v>0.59027200000000002</v>
      </c>
      <c r="E72" s="99">
        <v>1</v>
      </c>
      <c r="F72" s="100">
        <v>0.1</v>
      </c>
      <c r="G72" s="99">
        <v>83</v>
      </c>
      <c r="H72" s="100">
        <v>8.0160084053903748</v>
      </c>
      <c r="I72" s="121">
        <f t="shared" si="6"/>
        <v>8.7062804053903751</v>
      </c>
    </row>
    <row r="73" spans="1:10" s="63" customFormat="1">
      <c r="A73" s="111">
        <v>40</v>
      </c>
      <c r="B73" s="105" t="s">
        <v>231</v>
      </c>
      <c r="C73" s="99">
        <v>1</v>
      </c>
      <c r="D73" s="100">
        <v>7</v>
      </c>
      <c r="E73" s="99">
        <v>1</v>
      </c>
      <c r="F73" s="100">
        <v>0.7</v>
      </c>
      <c r="G73" s="99">
        <v>1</v>
      </c>
      <c r="H73" s="100">
        <v>0.9</v>
      </c>
      <c r="I73" s="121">
        <f t="shared" si="6"/>
        <v>8.6</v>
      </c>
    </row>
    <row r="74" spans="1:10" s="63" customFormat="1">
      <c r="A74" s="111">
        <v>41</v>
      </c>
      <c r="B74" s="105" t="s">
        <v>94</v>
      </c>
      <c r="C74" s="99">
        <v>1</v>
      </c>
      <c r="D74" s="100">
        <v>8.0000000000000002E-3</v>
      </c>
      <c r="E74" s="99">
        <v>1</v>
      </c>
      <c r="F74" s="100">
        <v>0.14577300000000001</v>
      </c>
      <c r="G74" s="99">
        <v>24</v>
      </c>
      <c r="H74" s="100">
        <v>8.1352793665318064</v>
      </c>
      <c r="I74" s="121">
        <f t="shared" si="6"/>
        <v>8.2890523665318057</v>
      </c>
    </row>
    <row r="75" spans="1:10" s="63" customFormat="1">
      <c r="A75" s="111">
        <v>42</v>
      </c>
      <c r="B75" s="105" t="s">
        <v>97</v>
      </c>
      <c r="C75" s="99">
        <v>2</v>
      </c>
      <c r="D75" s="100">
        <v>9.1999999999999998E-2</v>
      </c>
      <c r="E75" s="99">
        <v>0</v>
      </c>
      <c r="F75" s="100">
        <v>0</v>
      </c>
      <c r="G75" s="99">
        <v>16</v>
      </c>
      <c r="H75" s="100">
        <v>8.0536514537376256</v>
      </c>
      <c r="I75" s="121">
        <f t="shared" si="6"/>
        <v>8.1456514537376261</v>
      </c>
    </row>
    <row r="76" spans="1:10" s="63" customFormat="1">
      <c r="A76" s="111">
        <v>43</v>
      </c>
      <c r="B76" s="105" t="s">
        <v>118</v>
      </c>
      <c r="C76" s="99">
        <v>5</v>
      </c>
      <c r="D76" s="100">
        <v>0.78935</v>
      </c>
      <c r="E76" s="99">
        <v>1</v>
      </c>
      <c r="F76" s="100">
        <v>1.77</v>
      </c>
      <c r="G76" s="99">
        <v>17</v>
      </c>
      <c r="H76" s="100">
        <v>4.4740455435998969</v>
      </c>
      <c r="I76" s="121">
        <f t="shared" si="6"/>
        <v>7.0333955435998972</v>
      </c>
    </row>
    <row r="77" spans="1:10" s="63" customFormat="1">
      <c r="A77" s="111">
        <v>44</v>
      </c>
      <c r="B77" s="105" t="s">
        <v>100</v>
      </c>
      <c r="C77" s="99">
        <v>1</v>
      </c>
      <c r="D77" s="100">
        <v>4.1494000000000003E-2</v>
      </c>
      <c r="E77" s="99">
        <v>2</v>
      </c>
      <c r="F77" s="100">
        <v>4.7541E-2</v>
      </c>
      <c r="G77" s="99">
        <v>61</v>
      </c>
      <c r="H77" s="100">
        <v>6.9103158144099162</v>
      </c>
      <c r="I77" s="121">
        <f t="shared" si="6"/>
        <v>6.9993508144099161</v>
      </c>
    </row>
    <row r="78" spans="1:10" s="63" customFormat="1">
      <c r="A78" s="111">
        <v>45</v>
      </c>
      <c r="B78" s="105" t="s">
        <v>104</v>
      </c>
      <c r="C78" s="99">
        <v>11</v>
      </c>
      <c r="D78" s="100">
        <v>2.945859</v>
      </c>
      <c r="E78" s="99">
        <v>1</v>
      </c>
      <c r="F78" s="100">
        <v>0.51</v>
      </c>
      <c r="G78" s="99">
        <v>23</v>
      </c>
      <c r="H78" s="100">
        <v>3.2798188698459154</v>
      </c>
      <c r="I78" s="121">
        <f t="shared" si="6"/>
        <v>6.7356778698459152</v>
      </c>
    </row>
    <row r="79" spans="1:10" s="63" customFormat="1">
      <c r="A79" s="111">
        <v>46</v>
      </c>
      <c r="B79" s="105" t="s">
        <v>106</v>
      </c>
      <c r="C79" s="99">
        <v>8</v>
      </c>
      <c r="D79" s="100">
        <v>3.6892779999999998</v>
      </c>
      <c r="E79" s="99">
        <v>0</v>
      </c>
      <c r="F79" s="100">
        <v>0</v>
      </c>
      <c r="G79" s="99">
        <v>15</v>
      </c>
      <c r="H79" s="100">
        <v>0.62043642829474066</v>
      </c>
      <c r="I79" s="121">
        <f t="shared" si="6"/>
        <v>4.3097144282947406</v>
      </c>
    </row>
    <row r="80" spans="1:10" s="63" customFormat="1">
      <c r="A80" s="111">
        <v>47</v>
      </c>
      <c r="B80" s="105" t="s">
        <v>115</v>
      </c>
      <c r="C80" s="99">
        <v>3</v>
      </c>
      <c r="D80" s="100">
        <v>7.1999999999999995E-2</v>
      </c>
      <c r="E80" s="99">
        <v>0</v>
      </c>
      <c r="F80" s="100">
        <v>0</v>
      </c>
      <c r="G80" s="99">
        <v>9</v>
      </c>
      <c r="H80" s="100">
        <v>3.9911036555048613</v>
      </c>
      <c r="I80" s="121">
        <f t="shared" si="6"/>
        <v>4.063103655504861</v>
      </c>
    </row>
    <row r="81" spans="1:10" s="63" customFormat="1">
      <c r="A81" s="111">
        <v>48</v>
      </c>
      <c r="B81" s="105" t="s">
        <v>123</v>
      </c>
      <c r="C81" s="99">
        <v>4</v>
      </c>
      <c r="D81" s="100">
        <v>9.7000000000000003E-2</v>
      </c>
      <c r="E81" s="99">
        <v>0</v>
      </c>
      <c r="F81" s="100">
        <v>0</v>
      </c>
      <c r="G81" s="99">
        <v>5</v>
      </c>
      <c r="H81" s="100">
        <v>3.0082419240767786</v>
      </c>
      <c r="I81" s="121">
        <f t="shared" si="6"/>
        <v>3.1052419240767786</v>
      </c>
    </row>
    <row r="82" spans="1:10" s="63" customFormat="1">
      <c r="A82" s="111">
        <v>49</v>
      </c>
      <c r="B82" s="105" t="s">
        <v>127</v>
      </c>
      <c r="C82" s="99">
        <v>1</v>
      </c>
      <c r="D82" s="100">
        <v>0.05</v>
      </c>
      <c r="E82" s="99">
        <v>3</v>
      </c>
      <c r="F82" s="100">
        <v>2.9232960000000001</v>
      </c>
      <c r="G82" s="99">
        <v>2</v>
      </c>
      <c r="H82" s="100">
        <v>0.1</v>
      </c>
      <c r="I82" s="121">
        <f t="shared" si="6"/>
        <v>3.073296</v>
      </c>
      <c r="J82" s="63">
        <f>I82/$I$28*100</f>
        <v>1.0772117446213541E-2</v>
      </c>
    </row>
    <row r="83" spans="1:10" s="63" customFormat="1">
      <c r="A83" s="111">
        <v>50</v>
      </c>
      <c r="B83" s="105" t="s">
        <v>130</v>
      </c>
      <c r="C83" s="99">
        <v>3</v>
      </c>
      <c r="D83" s="100">
        <v>0.1041</v>
      </c>
      <c r="E83" s="99">
        <v>0</v>
      </c>
      <c r="F83" s="100">
        <v>0</v>
      </c>
      <c r="G83" s="99">
        <v>9</v>
      </c>
      <c r="H83" s="100">
        <v>2.5044033799604026</v>
      </c>
      <c r="I83" s="121">
        <f t="shared" si="6"/>
        <v>2.6085033799604025</v>
      </c>
      <c r="J83" s="63">
        <f>I83/$I$28*100</f>
        <v>9.1429868023706288E-3</v>
      </c>
    </row>
    <row r="84" spans="1:10" s="63" customFormat="1">
      <c r="A84" s="111">
        <v>51</v>
      </c>
      <c r="B84" s="114" t="s">
        <v>147</v>
      </c>
      <c r="C84" s="99">
        <v>0</v>
      </c>
      <c r="D84" s="100">
        <v>0</v>
      </c>
      <c r="E84" s="99">
        <v>0</v>
      </c>
      <c r="F84" s="100">
        <v>0</v>
      </c>
      <c r="G84" s="99">
        <v>5</v>
      </c>
      <c r="H84" s="100">
        <v>2.4355718776792634</v>
      </c>
      <c r="I84" s="121">
        <f t="shared" si="6"/>
        <v>2.4355718776792634</v>
      </c>
      <c r="J84" s="63">
        <f>I84/$I$28*100</f>
        <v>8.5368497909267017E-3</v>
      </c>
    </row>
    <row r="85" spans="1:10" s="63" customFormat="1">
      <c r="A85" s="111">
        <v>52</v>
      </c>
      <c r="B85" s="105" t="s">
        <v>141</v>
      </c>
      <c r="C85" s="99">
        <v>0</v>
      </c>
      <c r="D85" s="100">
        <v>0</v>
      </c>
      <c r="E85" s="99">
        <v>0</v>
      </c>
      <c r="F85" s="100">
        <v>0</v>
      </c>
      <c r="G85" s="99">
        <v>8</v>
      </c>
      <c r="H85" s="100">
        <v>2.3310000743737627</v>
      </c>
      <c r="I85" s="121">
        <f t="shared" si="6"/>
        <v>2.3310000743737627</v>
      </c>
      <c r="J85" s="63">
        <f>I85/$I$28*100</f>
        <v>8.1703183059121769E-3</v>
      </c>
    </row>
    <row r="86" spans="1:10" s="63" customFormat="1">
      <c r="A86" s="111">
        <v>53</v>
      </c>
      <c r="B86" s="108" t="s">
        <v>110</v>
      </c>
      <c r="C86" s="99">
        <v>0</v>
      </c>
      <c r="D86" s="100">
        <v>0</v>
      </c>
      <c r="E86" s="99">
        <v>0</v>
      </c>
      <c r="F86" s="100">
        <v>0</v>
      </c>
      <c r="G86" s="99">
        <v>3</v>
      </c>
      <c r="H86" s="100">
        <v>2.2642715644314366</v>
      </c>
      <c r="I86" s="121">
        <f t="shared" si="6"/>
        <v>2.2642715644314366</v>
      </c>
    </row>
    <row r="87" spans="1:10" s="63" customFormat="1">
      <c r="A87" s="111">
        <v>54</v>
      </c>
      <c r="B87" s="108" t="s">
        <v>102</v>
      </c>
      <c r="C87" s="99">
        <v>4</v>
      </c>
      <c r="D87" s="100">
        <v>0.09</v>
      </c>
      <c r="E87" s="99">
        <v>0</v>
      </c>
      <c r="F87" s="100">
        <v>0</v>
      </c>
      <c r="G87" s="99">
        <v>8</v>
      </c>
      <c r="H87" s="100">
        <v>1.7481870735258671</v>
      </c>
      <c r="I87" s="121">
        <f t="shared" si="6"/>
        <v>1.8381870735258672</v>
      </c>
    </row>
    <row r="88" spans="1:10" s="63" customFormat="1">
      <c r="A88" s="111">
        <v>55</v>
      </c>
      <c r="B88" s="108" t="s">
        <v>119</v>
      </c>
      <c r="C88" s="99">
        <v>6</v>
      </c>
      <c r="D88" s="100">
        <v>0.34</v>
      </c>
      <c r="E88" s="99">
        <v>0</v>
      </c>
      <c r="F88" s="100">
        <v>0</v>
      </c>
      <c r="G88" s="99">
        <v>9</v>
      </c>
      <c r="H88" s="100">
        <v>0.96301553972626319</v>
      </c>
      <c r="I88" s="121">
        <f t="shared" si="6"/>
        <v>1.3030155397262633</v>
      </c>
    </row>
    <row r="89" spans="1:10" s="63" customFormat="1">
      <c r="A89" s="111">
        <v>56</v>
      </c>
      <c r="B89" s="108" t="s">
        <v>137</v>
      </c>
      <c r="C89" s="99">
        <v>0</v>
      </c>
      <c r="D89" s="100">
        <v>0</v>
      </c>
      <c r="E89" s="99">
        <v>0</v>
      </c>
      <c r="F89" s="100">
        <v>0</v>
      </c>
      <c r="G89" s="99">
        <v>9</v>
      </c>
      <c r="H89" s="100">
        <v>1.1913261487475251</v>
      </c>
      <c r="I89" s="121">
        <f t="shared" si="6"/>
        <v>1.1913261487475251</v>
      </c>
    </row>
    <row r="90" spans="1:10" s="63" customFormat="1">
      <c r="A90" s="111">
        <v>57</v>
      </c>
      <c r="B90" s="108" t="s">
        <v>111</v>
      </c>
      <c r="C90" s="99">
        <v>5</v>
      </c>
      <c r="D90" s="100">
        <v>0.29499999999999998</v>
      </c>
      <c r="E90" s="99">
        <v>2</v>
      </c>
      <c r="F90" s="100">
        <v>0.27180900000000002</v>
      </c>
      <c r="G90" s="99">
        <v>6</v>
      </c>
      <c r="H90" s="100">
        <v>0.59903189911336829</v>
      </c>
      <c r="I90" s="121">
        <f t="shared" si="6"/>
        <v>1.1658408991133684</v>
      </c>
    </row>
    <row r="91" spans="1:10" s="63" customFormat="1">
      <c r="A91" s="111">
        <v>58</v>
      </c>
      <c r="B91" s="108" t="s">
        <v>114</v>
      </c>
      <c r="C91" s="99">
        <v>1</v>
      </c>
      <c r="D91" s="100">
        <v>0.04</v>
      </c>
      <c r="E91" s="99">
        <v>0</v>
      </c>
      <c r="F91" s="100">
        <v>0</v>
      </c>
      <c r="G91" s="99">
        <v>7</v>
      </c>
      <c r="H91" s="100">
        <v>1.1068197939227</v>
      </c>
      <c r="I91" s="121">
        <f t="shared" si="6"/>
        <v>1.1468197939227001</v>
      </c>
    </row>
    <row r="92" spans="1:10" s="63" customFormat="1">
      <c r="A92" s="111">
        <v>59</v>
      </c>
      <c r="B92" s="108" t="s">
        <v>113</v>
      </c>
      <c r="C92" s="99">
        <v>4</v>
      </c>
      <c r="D92" s="100">
        <v>0.19650400000000001</v>
      </c>
      <c r="E92" s="99">
        <v>0</v>
      </c>
      <c r="F92" s="100">
        <v>0</v>
      </c>
      <c r="G92" s="99">
        <v>15</v>
      </c>
      <c r="H92" s="100">
        <v>0.91926670284927248</v>
      </c>
      <c r="I92" s="121">
        <f t="shared" si="6"/>
        <v>1.1157707028492725</v>
      </c>
    </row>
    <row r="93" spans="1:10" s="63" customFormat="1">
      <c r="A93" s="111">
        <v>60</v>
      </c>
      <c r="B93" s="108" t="s">
        <v>105</v>
      </c>
      <c r="C93" s="99">
        <v>0</v>
      </c>
      <c r="D93" s="100">
        <v>0</v>
      </c>
      <c r="E93" s="99">
        <v>0</v>
      </c>
      <c r="F93" s="100">
        <v>0</v>
      </c>
      <c r="G93" s="99">
        <v>2</v>
      </c>
      <c r="H93" s="100">
        <v>0.95167299999999999</v>
      </c>
      <c r="I93" s="121">
        <f t="shared" si="6"/>
        <v>0.95167299999999999</v>
      </c>
    </row>
    <row r="94" spans="1:10" s="63" customFormat="1">
      <c r="A94" s="111">
        <v>61</v>
      </c>
      <c r="B94" s="108" t="s">
        <v>132</v>
      </c>
      <c r="C94" s="99">
        <v>0</v>
      </c>
      <c r="D94" s="100">
        <v>0</v>
      </c>
      <c r="E94" s="99">
        <v>0</v>
      </c>
      <c r="F94" s="100">
        <v>0</v>
      </c>
      <c r="G94" s="99">
        <v>2</v>
      </c>
      <c r="H94" s="100">
        <v>0.90536899999999998</v>
      </c>
      <c r="I94" s="121">
        <f t="shared" si="6"/>
        <v>0.90536899999999998</v>
      </c>
    </row>
    <row r="95" spans="1:10" s="63" customFormat="1">
      <c r="A95" s="111">
        <v>62</v>
      </c>
      <c r="B95" s="115" t="s">
        <v>289</v>
      </c>
      <c r="C95" s="99">
        <v>1</v>
      </c>
      <c r="D95" s="100">
        <v>0.6</v>
      </c>
      <c r="E95" s="99">
        <v>0</v>
      </c>
      <c r="F95" s="100">
        <v>0</v>
      </c>
      <c r="G95" s="99">
        <v>1</v>
      </c>
      <c r="H95" s="100">
        <v>0.257247</v>
      </c>
      <c r="I95" s="121">
        <f t="shared" si="6"/>
        <v>0.85724699999999998</v>
      </c>
    </row>
    <row r="96" spans="1:10" s="63" customFormat="1">
      <c r="A96" s="111">
        <v>63</v>
      </c>
      <c r="B96" s="108" t="s">
        <v>117</v>
      </c>
      <c r="C96" s="99">
        <v>2</v>
      </c>
      <c r="D96" s="100">
        <v>2.1399999999999999E-2</v>
      </c>
      <c r="E96" s="99">
        <v>0</v>
      </c>
      <c r="F96" s="100">
        <v>0</v>
      </c>
      <c r="G96" s="99">
        <v>6</v>
      </c>
      <c r="H96" s="100">
        <v>0.76669587199793421</v>
      </c>
      <c r="I96" s="121">
        <f t="shared" si="6"/>
        <v>0.78809587199793418</v>
      </c>
    </row>
    <row r="97" spans="1:9" s="63" customFormat="1">
      <c r="A97" s="111">
        <v>64</v>
      </c>
      <c r="B97" s="108" t="s">
        <v>138</v>
      </c>
      <c r="C97" s="99"/>
      <c r="D97" s="100"/>
      <c r="E97" s="99"/>
      <c r="F97" s="100"/>
      <c r="G97" s="99">
        <v>1</v>
      </c>
      <c r="H97" s="100">
        <v>0.77352799999999999</v>
      </c>
      <c r="I97" s="121">
        <f t="shared" si="6"/>
        <v>0.77352799999999999</v>
      </c>
    </row>
    <row r="98" spans="1:9" s="63" customFormat="1">
      <c r="A98" s="111">
        <v>65</v>
      </c>
      <c r="B98" s="108" t="s">
        <v>103</v>
      </c>
      <c r="C98" s="99">
        <v>1</v>
      </c>
      <c r="D98" s="100">
        <v>5.6398999999999998E-2</v>
      </c>
      <c r="E98" s="99">
        <v>0</v>
      </c>
      <c r="F98" s="100">
        <v>0</v>
      </c>
      <c r="G98" s="99">
        <v>3</v>
      </c>
      <c r="H98" s="100">
        <v>0.70786000000000004</v>
      </c>
      <c r="I98" s="121">
        <f t="shared" ref="I98:I129" si="7">D98+F98+H98</f>
        <v>0.76425900000000002</v>
      </c>
    </row>
    <row r="99" spans="1:9" s="63" customFormat="1">
      <c r="A99" s="111">
        <v>66</v>
      </c>
      <c r="B99" s="108" t="s">
        <v>292</v>
      </c>
      <c r="C99" s="99">
        <v>0</v>
      </c>
      <c r="D99" s="100">
        <v>0</v>
      </c>
      <c r="E99" s="99">
        <v>0</v>
      </c>
      <c r="F99" s="100">
        <v>0</v>
      </c>
      <c r="G99" s="99">
        <v>3</v>
      </c>
      <c r="H99" s="100">
        <v>0.65213500000000002</v>
      </c>
      <c r="I99" s="121">
        <f t="shared" si="7"/>
        <v>0.65213500000000002</v>
      </c>
    </row>
    <row r="100" spans="1:9" s="63" customFormat="1">
      <c r="A100" s="111">
        <v>67</v>
      </c>
      <c r="B100" s="108" t="s">
        <v>108</v>
      </c>
      <c r="C100" s="99">
        <v>0</v>
      </c>
      <c r="D100" s="100">
        <v>0</v>
      </c>
      <c r="E100" s="99">
        <v>0</v>
      </c>
      <c r="F100" s="100">
        <v>0</v>
      </c>
      <c r="G100" s="99">
        <v>4</v>
      </c>
      <c r="H100" s="100">
        <v>0.64841899999999997</v>
      </c>
      <c r="I100" s="121">
        <f t="shared" si="7"/>
        <v>0.64841899999999997</v>
      </c>
    </row>
    <row r="101" spans="1:9" s="63" customFormat="1">
      <c r="A101" s="111">
        <v>68</v>
      </c>
      <c r="B101" s="108" t="s">
        <v>109</v>
      </c>
      <c r="C101" s="99">
        <v>2</v>
      </c>
      <c r="D101" s="100">
        <v>0.133271</v>
      </c>
      <c r="E101" s="99">
        <v>0</v>
      </c>
      <c r="F101" s="100">
        <v>0</v>
      </c>
      <c r="G101" s="99">
        <v>6</v>
      </c>
      <c r="H101" s="100">
        <v>0.50100686399242489</v>
      </c>
      <c r="I101" s="121">
        <f t="shared" si="7"/>
        <v>0.63427786399242492</v>
      </c>
    </row>
    <row r="102" spans="1:9" s="63" customFormat="1">
      <c r="A102" s="111">
        <v>69</v>
      </c>
      <c r="B102" s="108" t="s">
        <v>107</v>
      </c>
      <c r="C102" s="99">
        <v>1</v>
      </c>
      <c r="D102" s="100">
        <v>0.02</v>
      </c>
      <c r="E102" s="99">
        <v>0</v>
      </c>
      <c r="F102" s="100">
        <v>0</v>
      </c>
      <c r="G102" s="99">
        <v>1</v>
      </c>
      <c r="H102" s="100">
        <v>0.60344799999999998</v>
      </c>
      <c r="I102" s="121">
        <f t="shared" si="7"/>
        <v>0.623448</v>
      </c>
    </row>
    <row r="103" spans="1:9" s="63" customFormat="1">
      <c r="A103" s="111">
        <v>70</v>
      </c>
      <c r="B103" s="108" t="s">
        <v>121</v>
      </c>
      <c r="C103" s="99">
        <v>1</v>
      </c>
      <c r="D103" s="100">
        <v>0.1</v>
      </c>
      <c r="E103" s="99">
        <v>1</v>
      </c>
      <c r="F103" s="100">
        <v>0.189274</v>
      </c>
      <c r="G103" s="99">
        <v>7</v>
      </c>
      <c r="H103" s="100">
        <v>0.30453998691572698</v>
      </c>
      <c r="I103" s="121">
        <f t="shared" si="7"/>
        <v>0.59381398691572707</v>
      </c>
    </row>
    <row r="104" spans="1:9" s="63" customFormat="1">
      <c r="A104" s="111">
        <v>71</v>
      </c>
      <c r="B104" s="108" t="s">
        <v>126</v>
      </c>
      <c r="C104" s="99">
        <v>0</v>
      </c>
      <c r="D104" s="100">
        <v>0</v>
      </c>
      <c r="E104" s="99">
        <v>0</v>
      </c>
      <c r="F104" s="100">
        <v>0</v>
      </c>
      <c r="G104" s="99">
        <v>4</v>
      </c>
      <c r="H104" s="100">
        <v>0.30593342239820948</v>
      </c>
      <c r="I104" s="121">
        <f t="shared" si="7"/>
        <v>0.30593342239820948</v>
      </c>
    </row>
    <row r="105" spans="1:9" s="63" customFormat="1">
      <c r="A105" s="111">
        <v>72</v>
      </c>
      <c r="B105" s="116" t="s">
        <v>128</v>
      </c>
      <c r="C105" s="99">
        <v>1</v>
      </c>
      <c r="D105" s="100">
        <v>0.02</v>
      </c>
      <c r="E105" s="99">
        <v>0</v>
      </c>
      <c r="F105" s="100">
        <v>0</v>
      </c>
      <c r="G105" s="99">
        <v>4</v>
      </c>
      <c r="H105" s="100">
        <v>0.20153055780321941</v>
      </c>
      <c r="I105" s="121">
        <f t="shared" si="7"/>
        <v>0.2215305578032194</v>
      </c>
    </row>
    <row r="106" spans="1:9" s="63" customFormat="1">
      <c r="A106" s="111">
        <v>73</v>
      </c>
      <c r="B106" s="108" t="s">
        <v>240</v>
      </c>
      <c r="C106" s="99">
        <v>1</v>
      </c>
      <c r="D106" s="100">
        <v>0.2</v>
      </c>
      <c r="E106" s="99">
        <v>0</v>
      </c>
      <c r="F106" s="100">
        <v>0</v>
      </c>
      <c r="G106" s="99">
        <v>0</v>
      </c>
      <c r="H106" s="100">
        <v>0</v>
      </c>
      <c r="I106" s="121">
        <f t="shared" si="7"/>
        <v>0.2</v>
      </c>
    </row>
    <row r="107" spans="1:9" s="63" customFormat="1">
      <c r="A107" s="111">
        <v>74</v>
      </c>
      <c r="B107" s="108" t="s">
        <v>271</v>
      </c>
      <c r="C107" s="99">
        <v>1</v>
      </c>
      <c r="D107" s="100">
        <v>0.18</v>
      </c>
      <c r="E107" s="99">
        <v>0</v>
      </c>
      <c r="F107" s="100">
        <v>0</v>
      </c>
      <c r="G107" s="99">
        <v>0</v>
      </c>
      <c r="H107" s="100">
        <v>0</v>
      </c>
      <c r="I107" s="121">
        <f t="shared" si="7"/>
        <v>0.18</v>
      </c>
    </row>
    <row r="108" spans="1:9" s="63" customFormat="1">
      <c r="A108" s="111">
        <v>75</v>
      </c>
      <c r="B108" s="108" t="s">
        <v>223</v>
      </c>
      <c r="C108" s="99">
        <v>2</v>
      </c>
      <c r="D108" s="100">
        <v>0.16</v>
      </c>
      <c r="E108" s="99">
        <v>0</v>
      </c>
      <c r="F108" s="100">
        <v>0</v>
      </c>
      <c r="G108" s="99">
        <v>2</v>
      </c>
      <c r="H108" s="100">
        <v>1.994964276491349E-2</v>
      </c>
      <c r="I108" s="121">
        <f t="shared" si="7"/>
        <v>0.17994964276491349</v>
      </c>
    </row>
    <row r="109" spans="1:9" s="63" customFormat="1">
      <c r="A109" s="111">
        <v>76</v>
      </c>
      <c r="B109" s="108" t="s">
        <v>259</v>
      </c>
      <c r="C109" s="99">
        <v>0</v>
      </c>
      <c r="D109" s="100">
        <v>0</v>
      </c>
      <c r="E109" s="99">
        <v>0</v>
      </c>
      <c r="F109" s="100">
        <v>0</v>
      </c>
      <c r="G109" s="99">
        <v>3</v>
      </c>
      <c r="H109" s="100">
        <v>0.16400091288628735</v>
      </c>
      <c r="I109" s="121">
        <f t="shared" si="7"/>
        <v>0.16400091288628735</v>
      </c>
    </row>
    <row r="110" spans="1:9" s="63" customFormat="1">
      <c r="A110" s="111">
        <v>77</v>
      </c>
      <c r="B110" s="108" t="s">
        <v>120</v>
      </c>
      <c r="C110" s="99">
        <v>0</v>
      </c>
      <c r="D110" s="100">
        <v>0</v>
      </c>
      <c r="E110" s="99">
        <v>0</v>
      </c>
      <c r="F110" s="100">
        <v>0</v>
      </c>
      <c r="G110" s="99">
        <v>1</v>
      </c>
      <c r="H110" s="100">
        <v>0.13</v>
      </c>
      <c r="I110" s="121">
        <f t="shared" si="7"/>
        <v>0.13</v>
      </c>
    </row>
    <row r="111" spans="1:9" s="63" customFormat="1">
      <c r="A111" s="111">
        <v>78</v>
      </c>
      <c r="B111" s="108" t="s">
        <v>125</v>
      </c>
      <c r="C111" s="99">
        <v>0</v>
      </c>
      <c r="D111" s="100">
        <v>0</v>
      </c>
      <c r="E111" s="99">
        <v>0</v>
      </c>
      <c r="F111" s="100">
        <v>0</v>
      </c>
      <c r="G111" s="99">
        <v>2</v>
      </c>
      <c r="H111" s="100">
        <v>0.129778</v>
      </c>
      <c r="I111" s="121">
        <f t="shared" si="7"/>
        <v>0.129778</v>
      </c>
    </row>
    <row r="112" spans="1:9" s="63" customFormat="1">
      <c r="A112" s="111">
        <v>79</v>
      </c>
      <c r="B112" s="115" t="s">
        <v>150</v>
      </c>
      <c r="C112" s="99">
        <v>1</v>
      </c>
      <c r="D112" s="100">
        <v>1.2E-2</v>
      </c>
      <c r="E112" s="99">
        <v>0</v>
      </c>
      <c r="F112" s="100">
        <v>0</v>
      </c>
      <c r="G112" s="99">
        <v>4</v>
      </c>
      <c r="H112" s="100">
        <v>0.115054</v>
      </c>
      <c r="I112" s="121">
        <f t="shared" si="7"/>
        <v>0.127054</v>
      </c>
    </row>
    <row r="113" spans="1:9" s="63" customFormat="1">
      <c r="A113" s="111">
        <v>80</v>
      </c>
      <c r="B113" s="108" t="s">
        <v>265</v>
      </c>
      <c r="C113" s="99">
        <v>1</v>
      </c>
      <c r="D113" s="100">
        <v>3.9E-2</v>
      </c>
      <c r="E113" s="99">
        <v>0</v>
      </c>
      <c r="F113" s="100">
        <v>0</v>
      </c>
      <c r="G113" s="99">
        <v>1</v>
      </c>
      <c r="H113" s="100">
        <v>8.6206000000000005E-2</v>
      </c>
      <c r="I113" s="121">
        <f t="shared" si="7"/>
        <v>0.12520600000000001</v>
      </c>
    </row>
    <row r="114" spans="1:9" s="63" customFormat="1">
      <c r="A114" s="111">
        <v>81</v>
      </c>
      <c r="B114" s="108" t="s">
        <v>133</v>
      </c>
      <c r="C114" s="99">
        <v>1</v>
      </c>
      <c r="D114" s="100">
        <v>4.3150000000000001E-2</v>
      </c>
      <c r="E114" s="99">
        <v>0</v>
      </c>
      <c r="F114" s="100">
        <v>0</v>
      </c>
      <c r="G114" s="99">
        <v>2</v>
      </c>
      <c r="H114" s="100">
        <v>6.2409400017216177E-2</v>
      </c>
      <c r="I114" s="121">
        <f t="shared" si="7"/>
        <v>0.10555940001721617</v>
      </c>
    </row>
    <row r="115" spans="1:9" s="63" customFormat="1">
      <c r="A115" s="111">
        <v>82</v>
      </c>
      <c r="B115" s="108" t="s">
        <v>136</v>
      </c>
      <c r="C115" s="99">
        <v>0</v>
      </c>
      <c r="D115" s="100">
        <v>0</v>
      </c>
      <c r="E115" s="99">
        <v>0</v>
      </c>
      <c r="F115" s="100">
        <v>0</v>
      </c>
      <c r="G115" s="99">
        <v>2</v>
      </c>
      <c r="H115" s="100">
        <v>0.10362184729276061</v>
      </c>
      <c r="I115" s="121">
        <f t="shared" si="7"/>
        <v>0.10362184729276061</v>
      </c>
    </row>
    <row r="116" spans="1:9" s="63" customFormat="1">
      <c r="A116" s="111">
        <v>83</v>
      </c>
      <c r="B116" s="108" t="s">
        <v>142</v>
      </c>
      <c r="C116" s="99">
        <v>0</v>
      </c>
      <c r="D116" s="100">
        <v>0</v>
      </c>
      <c r="E116" s="99">
        <v>0</v>
      </c>
      <c r="F116" s="100">
        <v>0</v>
      </c>
      <c r="G116" s="99">
        <v>3</v>
      </c>
      <c r="H116" s="100">
        <v>0.1019624515795816</v>
      </c>
      <c r="I116" s="121">
        <f t="shared" si="7"/>
        <v>0.1019624515795816</v>
      </c>
    </row>
    <row r="117" spans="1:9" s="63" customFormat="1">
      <c r="A117" s="111">
        <v>84</v>
      </c>
      <c r="B117" s="108" t="s">
        <v>266</v>
      </c>
      <c r="C117" s="99">
        <v>1</v>
      </c>
      <c r="D117" s="100">
        <v>0.01</v>
      </c>
      <c r="E117" s="99">
        <v>0</v>
      </c>
      <c r="F117" s="100">
        <v>0</v>
      </c>
      <c r="G117" s="99">
        <v>2</v>
      </c>
      <c r="H117" s="100">
        <v>8.6578000000000002E-2</v>
      </c>
      <c r="I117" s="121">
        <f t="shared" si="7"/>
        <v>9.6577999999999997E-2</v>
      </c>
    </row>
    <row r="118" spans="1:9" s="63" customFormat="1">
      <c r="A118" s="111">
        <v>85</v>
      </c>
      <c r="B118" s="108" t="s">
        <v>255</v>
      </c>
      <c r="C118" s="99">
        <v>0</v>
      </c>
      <c r="D118" s="100">
        <v>0</v>
      </c>
      <c r="E118" s="99">
        <v>0</v>
      </c>
      <c r="F118" s="100">
        <v>0</v>
      </c>
      <c r="G118" s="99">
        <v>1</v>
      </c>
      <c r="H118" s="100">
        <v>9.0384780924507205E-2</v>
      </c>
      <c r="I118" s="121">
        <f t="shared" si="7"/>
        <v>9.0384780924507205E-2</v>
      </c>
    </row>
    <row r="119" spans="1:9" s="63" customFormat="1">
      <c r="A119" s="111">
        <v>86</v>
      </c>
      <c r="B119" s="108" t="s">
        <v>124</v>
      </c>
      <c r="C119" s="99">
        <v>0</v>
      </c>
      <c r="D119" s="100">
        <v>0</v>
      </c>
      <c r="E119" s="99">
        <v>0</v>
      </c>
      <c r="F119" s="100">
        <v>0</v>
      </c>
      <c r="G119" s="99">
        <v>1</v>
      </c>
      <c r="H119" s="100">
        <v>8.5349999999999995E-2</v>
      </c>
      <c r="I119" s="121">
        <f t="shared" si="7"/>
        <v>8.5349999999999995E-2</v>
      </c>
    </row>
    <row r="120" spans="1:9" s="63" customFormat="1">
      <c r="A120" s="111">
        <v>87</v>
      </c>
      <c r="B120" s="108" t="s">
        <v>134</v>
      </c>
      <c r="C120" s="99">
        <v>0</v>
      </c>
      <c r="D120" s="100">
        <v>0</v>
      </c>
      <c r="E120" s="99">
        <v>0</v>
      </c>
      <c r="F120" s="100">
        <v>0</v>
      </c>
      <c r="G120" s="99">
        <v>3</v>
      </c>
      <c r="H120" s="100">
        <v>8.4238371868812903E-2</v>
      </c>
      <c r="I120" s="121">
        <f t="shared" si="7"/>
        <v>8.4238371868812903E-2</v>
      </c>
    </row>
    <row r="121" spans="1:9" s="63" customFormat="1">
      <c r="A121" s="111">
        <v>88</v>
      </c>
      <c r="B121" s="108" t="s">
        <v>299</v>
      </c>
      <c r="C121" s="99"/>
      <c r="D121" s="100"/>
      <c r="E121" s="99"/>
      <c r="F121" s="100"/>
      <c r="G121" s="99">
        <v>1</v>
      </c>
      <c r="H121" s="100">
        <v>6.4715999999999996E-2</v>
      </c>
      <c r="I121" s="121">
        <f t="shared" si="7"/>
        <v>6.4715999999999996E-2</v>
      </c>
    </row>
    <row r="122" spans="1:9" s="63" customFormat="1">
      <c r="A122" s="111">
        <v>89</v>
      </c>
      <c r="B122" s="108" t="s">
        <v>129</v>
      </c>
      <c r="C122" s="99">
        <v>1</v>
      </c>
      <c r="D122" s="100">
        <v>8.6E-3</v>
      </c>
      <c r="E122" s="99">
        <v>0</v>
      </c>
      <c r="F122" s="100">
        <v>0</v>
      </c>
      <c r="G122" s="99">
        <v>3</v>
      </c>
      <c r="H122" s="100">
        <v>5.3865999999999997E-2</v>
      </c>
      <c r="I122" s="121">
        <f t="shared" si="7"/>
        <v>6.2465999999999994E-2</v>
      </c>
    </row>
    <row r="123" spans="1:9" s="63" customFormat="1">
      <c r="A123" s="111">
        <v>90</v>
      </c>
      <c r="B123" s="115" t="s">
        <v>145</v>
      </c>
      <c r="C123" s="99">
        <v>1</v>
      </c>
      <c r="D123" s="100">
        <v>4.3200000000000002E-2</v>
      </c>
      <c r="E123" s="99">
        <v>1</v>
      </c>
      <c r="F123" s="100">
        <v>1.2947999999999999E-2</v>
      </c>
      <c r="G123" s="99">
        <v>0</v>
      </c>
      <c r="H123" s="100">
        <v>0</v>
      </c>
      <c r="I123" s="121">
        <f t="shared" si="7"/>
        <v>5.6148000000000003E-2</v>
      </c>
    </row>
    <row r="124" spans="1:9" s="63" customFormat="1">
      <c r="A124" s="111">
        <v>91</v>
      </c>
      <c r="B124" s="108" t="s">
        <v>148</v>
      </c>
      <c r="C124" s="99">
        <v>1</v>
      </c>
      <c r="D124" s="100">
        <v>0.01</v>
      </c>
      <c r="E124" s="99">
        <v>0</v>
      </c>
      <c r="F124" s="100">
        <v>0</v>
      </c>
      <c r="G124" s="99">
        <v>1</v>
      </c>
      <c r="H124" s="100">
        <v>4.2900000000000001E-2</v>
      </c>
      <c r="I124" s="121">
        <f t="shared" si="7"/>
        <v>5.2900000000000003E-2</v>
      </c>
    </row>
    <row r="125" spans="1:9" s="63" customFormat="1">
      <c r="A125" s="111">
        <v>92</v>
      </c>
      <c r="B125" s="108" t="s">
        <v>131</v>
      </c>
      <c r="C125" s="99">
        <v>0</v>
      </c>
      <c r="D125" s="100">
        <v>0</v>
      </c>
      <c r="E125" s="99">
        <v>0</v>
      </c>
      <c r="F125" s="100">
        <v>0</v>
      </c>
      <c r="G125" s="99">
        <v>2</v>
      </c>
      <c r="H125" s="100">
        <v>4.540759232159771E-2</v>
      </c>
      <c r="I125" s="121">
        <f t="shared" si="7"/>
        <v>4.540759232159771E-2</v>
      </c>
    </row>
    <row r="126" spans="1:9" s="63" customFormat="1">
      <c r="A126" s="111">
        <v>93</v>
      </c>
      <c r="B126" s="108" t="s">
        <v>144</v>
      </c>
      <c r="C126" s="99">
        <v>2</v>
      </c>
      <c r="D126" s="100">
        <v>0.03</v>
      </c>
      <c r="E126" s="99">
        <v>0</v>
      </c>
      <c r="F126" s="100">
        <v>0</v>
      </c>
      <c r="G126" s="99">
        <v>2</v>
      </c>
      <c r="H126" s="100">
        <v>1.4174000000000001E-2</v>
      </c>
      <c r="I126" s="121">
        <f t="shared" si="7"/>
        <v>4.4173999999999998E-2</v>
      </c>
    </row>
    <row r="127" spans="1:9" s="63" customFormat="1">
      <c r="A127" s="111">
        <v>94</v>
      </c>
      <c r="B127" s="115" t="s">
        <v>143</v>
      </c>
      <c r="C127" s="99">
        <v>0</v>
      </c>
      <c r="D127" s="100">
        <v>0</v>
      </c>
      <c r="E127" s="99">
        <v>0</v>
      </c>
      <c r="F127" s="100">
        <v>0</v>
      </c>
      <c r="G127" s="99">
        <v>2</v>
      </c>
      <c r="H127" s="100">
        <v>0.04</v>
      </c>
      <c r="I127" s="121">
        <f t="shared" si="7"/>
        <v>0.04</v>
      </c>
    </row>
    <row r="128" spans="1:9" s="63" customFormat="1">
      <c r="A128" s="111">
        <v>95</v>
      </c>
      <c r="B128" s="108" t="s">
        <v>267</v>
      </c>
      <c r="C128" s="99">
        <v>0</v>
      </c>
      <c r="D128" s="100">
        <v>0</v>
      </c>
      <c r="E128" s="99">
        <v>0</v>
      </c>
      <c r="F128" s="100">
        <v>0</v>
      </c>
      <c r="G128" s="99">
        <v>1</v>
      </c>
      <c r="H128" s="100">
        <v>3.2280278901609699E-2</v>
      </c>
      <c r="I128" s="121">
        <f t="shared" si="7"/>
        <v>3.2280278901609699E-2</v>
      </c>
    </row>
    <row r="129" spans="1:9" s="63" customFormat="1">
      <c r="A129" s="111">
        <v>96</v>
      </c>
      <c r="B129" s="108" t="s">
        <v>152</v>
      </c>
      <c r="C129" s="99">
        <v>0</v>
      </c>
      <c r="D129" s="100">
        <v>0</v>
      </c>
      <c r="E129" s="99">
        <v>0</v>
      </c>
      <c r="F129" s="100">
        <v>0</v>
      </c>
      <c r="G129" s="99">
        <v>2</v>
      </c>
      <c r="H129" s="100">
        <v>2.6502000000000001E-2</v>
      </c>
      <c r="I129" s="121">
        <f t="shared" si="7"/>
        <v>2.6502000000000001E-2</v>
      </c>
    </row>
    <row r="130" spans="1:9" s="63" customFormat="1">
      <c r="A130" s="111">
        <v>97</v>
      </c>
      <c r="B130" s="108" t="s">
        <v>261</v>
      </c>
      <c r="C130" s="99">
        <v>1</v>
      </c>
      <c r="D130" s="100">
        <v>0.02</v>
      </c>
      <c r="E130" s="99">
        <v>0</v>
      </c>
      <c r="F130" s="100">
        <v>0</v>
      </c>
      <c r="G130" s="99">
        <v>1</v>
      </c>
      <c r="H130" s="100">
        <v>4.2129999999999997E-3</v>
      </c>
      <c r="I130" s="121">
        <f t="shared" ref="I130:I144" si="8">D130+F130+H130</f>
        <v>2.4212999999999998E-2</v>
      </c>
    </row>
    <row r="131" spans="1:9" s="63" customFormat="1">
      <c r="A131" s="111">
        <v>98</v>
      </c>
      <c r="B131" s="108" t="s">
        <v>139</v>
      </c>
      <c r="C131" s="99">
        <v>0</v>
      </c>
      <c r="D131" s="100">
        <v>0</v>
      </c>
      <c r="E131" s="99">
        <v>0</v>
      </c>
      <c r="F131" s="100">
        <v>0</v>
      </c>
      <c r="G131" s="99">
        <v>1</v>
      </c>
      <c r="H131" s="100">
        <v>2.1739000000000001E-2</v>
      </c>
      <c r="I131" s="121">
        <f t="shared" si="8"/>
        <v>2.1739000000000001E-2</v>
      </c>
    </row>
    <row r="132" spans="1:9" s="63" customFormat="1">
      <c r="A132" s="111">
        <v>99</v>
      </c>
      <c r="B132" s="108" t="s">
        <v>140</v>
      </c>
      <c r="C132" s="99">
        <v>0</v>
      </c>
      <c r="D132" s="100">
        <v>0</v>
      </c>
      <c r="E132" s="99">
        <v>0</v>
      </c>
      <c r="F132" s="100">
        <v>0</v>
      </c>
      <c r="G132" s="99">
        <v>1</v>
      </c>
      <c r="H132" s="100">
        <v>2.15201859344064E-2</v>
      </c>
      <c r="I132" s="121">
        <f t="shared" si="8"/>
        <v>2.15201859344064E-2</v>
      </c>
    </row>
    <row r="133" spans="1:9" s="63" customFormat="1">
      <c r="A133" s="111">
        <v>100</v>
      </c>
      <c r="B133" s="108" t="s">
        <v>234</v>
      </c>
      <c r="C133" s="99">
        <v>0</v>
      </c>
      <c r="D133" s="100">
        <v>0</v>
      </c>
      <c r="E133" s="99">
        <v>0</v>
      </c>
      <c r="F133" s="100">
        <v>0</v>
      </c>
      <c r="G133" s="99">
        <v>1</v>
      </c>
      <c r="H133" s="100">
        <v>2.0466999999999999E-2</v>
      </c>
      <c r="I133" s="121">
        <f t="shared" si="8"/>
        <v>2.0466999999999999E-2</v>
      </c>
    </row>
    <row r="134" spans="1:9" s="63" customFormat="1">
      <c r="A134" s="111">
        <v>101</v>
      </c>
      <c r="B134" s="108" t="s">
        <v>253</v>
      </c>
      <c r="C134" s="99">
        <v>1</v>
      </c>
      <c r="D134" s="100">
        <v>0.02</v>
      </c>
      <c r="E134" s="99">
        <v>0</v>
      </c>
      <c r="F134" s="100">
        <v>0</v>
      </c>
      <c r="G134" s="99">
        <v>0</v>
      </c>
      <c r="H134" s="100">
        <v>0</v>
      </c>
      <c r="I134" s="121">
        <f t="shared" si="8"/>
        <v>0.02</v>
      </c>
    </row>
    <row r="135" spans="1:9" s="63" customFormat="1">
      <c r="A135" s="111">
        <v>102</v>
      </c>
      <c r="B135" s="108" t="s">
        <v>285</v>
      </c>
      <c r="C135" s="99">
        <v>0</v>
      </c>
      <c r="D135" s="100">
        <v>0</v>
      </c>
      <c r="E135" s="99">
        <v>0</v>
      </c>
      <c r="F135" s="100">
        <v>0</v>
      </c>
      <c r="G135" s="99">
        <v>3</v>
      </c>
      <c r="H135" s="100">
        <v>1.9869000000000001E-2</v>
      </c>
      <c r="I135" s="121">
        <f t="shared" si="8"/>
        <v>1.9869000000000001E-2</v>
      </c>
    </row>
    <row r="136" spans="1:9" s="63" customFormat="1">
      <c r="A136" s="111">
        <v>103</v>
      </c>
      <c r="B136" s="115" t="s">
        <v>151</v>
      </c>
      <c r="C136" s="99">
        <v>0</v>
      </c>
      <c r="D136" s="100">
        <v>0</v>
      </c>
      <c r="E136" s="99">
        <v>0</v>
      </c>
      <c r="F136" s="100">
        <v>0</v>
      </c>
      <c r="G136" s="99">
        <v>2</v>
      </c>
      <c r="H136" s="100">
        <v>1.9408978221571831E-2</v>
      </c>
      <c r="I136" s="121">
        <f t="shared" si="8"/>
        <v>1.9408978221571831E-2</v>
      </c>
    </row>
    <row r="137" spans="1:9" s="63" customFormat="1">
      <c r="A137" s="111">
        <v>104</v>
      </c>
      <c r="B137" s="108" t="s">
        <v>246</v>
      </c>
      <c r="C137" s="99">
        <v>0</v>
      </c>
      <c r="D137" s="100">
        <v>0</v>
      </c>
      <c r="E137" s="99">
        <v>0</v>
      </c>
      <c r="F137" s="100">
        <v>0</v>
      </c>
      <c r="G137" s="99">
        <v>1</v>
      </c>
      <c r="H137" s="100">
        <v>1.7216148747525199E-2</v>
      </c>
      <c r="I137" s="121">
        <f t="shared" si="8"/>
        <v>1.7216148747525199E-2</v>
      </c>
    </row>
    <row r="138" spans="1:9" s="63" customFormat="1">
      <c r="A138" s="111">
        <v>105</v>
      </c>
      <c r="B138" s="108" t="s">
        <v>291</v>
      </c>
      <c r="C138" s="99">
        <v>2</v>
      </c>
      <c r="D138" s="100">
        <v>1.4999999999999999E-2</v>
      </c>
      <c r="E138" s="99">
        <v>0</v>
      </c>
      <c r="F138" s="100">
        <v>0</v>
      </c>
      <c r="G138" s="99">
        <v>0</v>
      </c>
      <c r="H138" s="100">
        <v>0</v>
      </c>
      <c r="I138" s="121">
        <f t="shared" si="8"/>
        <v>1.4999999999999999E-2</v>
      </c>
    </row>
    <row r="139" spans="1:9" s="63" customFormat="1">
      <c r="A139" s="111">
        <v>106</v>
      </c>
      <c r="B139" s="108" t="s">
        <v>146</v>
      </c>
      <c r="C139" s="99">
        <v>0</v>
      </c>
      <c r="D139" s="100">
        <v>0</v>
      </c>
      <c r="E139" s="99">
        <v>0</v>
      </c>
      <c r="F139" s="100">
        <v>0</v>
      </c>
      <c r="G139" s="99">
        <v>1</v>
      </c>
      <c r="H139" s="100">
        <v>1.2907E-2</v>
      </c>
      <c r="I139" s="121">
        <f t="shared" si="8"/>
        <v>1.2907E-2</v>
      </c>
    </row>
    <row r="140" spans="1:9" s="63" customFormat="1">
      <c r="A140" s="111">
        <v>107</v>
      </c>
      <c r="B140" s="108" t="s">
        <v>225</v>
      </c>
      <c r="C140" s="99">
        <v>1</v>
      </c>
      <c r="D140" s="100">
        <v>1.2851E-2</v>
      </c>
      <c r="E140" s="99">
        <v>0</v>
      </c>
      <c r="F140" s="100">
        <v>0</v>
      </c>
      <c r="G140" s="99">
        <v>0</v>
      </c>
      <c r="H140" s="100">
        <v>0</v>
      </c>
      <c r="I140" s="121">
        <f t="shared" si="8"/>
        <v>1.2851E-2</v>
      </c>
    </row>
    <row r="141" spans="1:9" s="63" customFormat="1">
      <c r="A141" s="111">
        <v>108</v>
      </c>
      <c r="B141" s="108" t="s">
        <v>290</v>
      </c>
      <c r="C141" s="99">
        <v>1</v>
      </c>
      <c r="D141" s="100">
        <v>0.01</v>
      </c>
      <c r="E141" s="99">
        <v>0</v>
      </c>
      <c r="F141" s="100">
        <v>0</v>
      </c>
      <c r="G141" s="99">
        <v>0</v>
      </c>
      <c r="H141" s="100">
        <v>0</v>
      </c>
      <c r="I141" s="121">
        <f t="shared" si="8"/>
        <v>0.01</v>
      </c>
    </row>
    <row r="142" spans="1:9" s="63" customFormat="1">
      <c r="A142" s="111">
        <v>109</v>
      </c>
      <c r="B142" s="108" t="s">
        <v>149</v>
      </c>
      <c r="C142" s="99">
        <v>0</v>
      </c>
      <c r="D142" s="100">
        <v>0</v>
      </c>
      <c r="E142" s="99">
        <v>0</v>
      </c>
      <c r="F142" s="100">
        <v>0</v>
      </c>
      <c r="G142" s="99">
        <v>1</v>
      </c>
      <c r="H142" s="100">
        <v>8.6210000000000002E-3</v>
      </c>
      <c r="I142" s="121">
        <f t="shared" si="8"/>
        <v>8.6210000000000002E-3</v>
      </c>
    </row>
    <row r="143" spans="1:9" s="63" customFormat="1">
      <c r="A143" s="111">
        <v>110</v>
      </c>
      <c r="B143" s="108" t="s">
        <v>235</v>
      </c>
      <c r="C143" s="99">
        <v>0</v>
      </c>
      <c r="D143" s="100">
        <v>0</v>
      </c>
      <c r="E143" s="99">
        <v>0</v>
      </c>
      <c r="F143" s="100">
        <v>0</v>
      </c>
      <c r="G143" s="99">
        <v>1</v>
      </c>
      <c r="H143" s="100">
        <v>5.0000000000000001E-3</v>
      </c>
      <c r="I143" s="121">
        <f t="shared" si="8"/>
        <v>5.0000000000000001E-3</v>
      </c>
    </row>
    <row r="144" spans="1:9" s="63" customFormat="1">
      <c r="A144" s="111">
        <v>111</v>
      </c>
      <c r="B144" s="108" t="s">
        <v>153</v>
      </c>
      <c r="C144" s="99">
        <v>0</v>
      </c>
      <c r="D144" s="100">
        <v>0</v>
      </c>
      <c r="E144" s="99">
        <v>0</v>
      </c>
      <c r="F144" s="100">
        <v>0</v>
      </c>
      <c r="G144" s="99">
        <v>1</v>
      </c>
      <c r="H144" s="134">
        <v>2.5824223121287802E-5</v>
      </c>
      <c r="I144" s="135">
        <f t="shared" si="8"/>
        <v>2.5824223121287802E-5</v>
      </c>
    </row>
    <row r="145" spans="1:15" s="66" customFormat="1">
      <c r="A145" s="150" t="s">
        <v>63</v>
      </c>
      <c r="B145" s="151"/>
      <c r="C145" s="64">
        <f t="shared" ref="C145:I145" si="9">SUM(C34:C144)</f>
        <v>2522</v>
      </c>
      <c r="D145" s="65">
        <f t="shared" si="9"/>
        <v>14646.412345999999</v>
      </c>
      <c r="E145" s="64">
        <f t="shared" si="9"/>
        <v>1140</v>
      </c>
      <c r="F145" s="65">
        <f t="shared" si="9"/>
        <v>6414.4856404599977</v>
      </c>
      <c r="G145" s="64">
        <f t="shared" si="9"/>
        <v>6141</v>
      </c>
      <c r="H145" s="65">
        <f t="shared" si="9"/>
        <v>7469.1981319629222</v>
      </c>
      <c r="I145" s="65">
        <f t="shared" si="9"/>
        <v>28530.096118422909</v>
      </c>
      <c r="J145">
        <f t="shared" ref="J145:J191" si="10">I145/$I$28*100</f>
        <v>99.999982474650224</v>
      </c>
    </row>
    <row r="146" spans="1:15" s="71" customFormat="1">
      <c r="A146" s="117"/>
      <c r="B146" s="117"/>
      <c r="C146" s="69"/>
      <c r="D146" s="70"/>
      <c r="E146" s="69"/>
      <c r="F146" s="70"/>
      <c r="G146" s="69"/>
      <c r="H146" s="70"/>
      <c r="I146" s="70"/>
      <c r="J146">
        <f t="shared" si="10"/>
        <v>0</v>
      </c>
    </row>
    <row r="147" spans="1:15" ht="16">
      <c r="A147" s="148" t="s">
        <v>304</v>
      </c>
      <c r="B147" s="148"/>
      <c r="C147" s="148"/>
      <c r="D147" s="148"/>
      <c r="E147" s="148"/>
      <c r="F147" s="148"/>
      <c r="G147" s="148"/>
      <c r="H147" s="148"/>
      <c r="I147" s="148"/>
      <c r="J147">
        <f t="shared" si="10"/>
        <v>0</v>
      </c>
    </row>
    <row r="148" spans="1:15">
      <c r="A148" s="149" t="str">
        <f>A6</f>
        <v>Tính từ 01/01/2020 đến 20/12/2020</v>
      </c>
      <c r="B148" s="149"/>
      <c r="C148" s="149"/>
      <c r="D148" s="149"/>
      <c r="E148" s="149"/>
      <c r="F148" s="149"/>
      <c r="G148" s="149"/>
      <c r="H148" s="149"/>
      <c r="I148" s="149"/>
      <c r="J148">
        <f t="shared" si="10"/>
        <v>0</v>
      </c>
    </row>
    <row r="149" spans="1:15" ht="8.25" customHeight="1">
      <c r="A149" s="109"/>
      <c r="B149" s="110"/>
      <c r="J149">
        <f t="shared" si="10"/>
        <v>0</v>
      </c>
    </row>
    <row r="150" spans="1:15" ht="56">
      <c r="A150" s="101" t="s">
        <v>1</v>
      </c>
      <c r="B150" s="102" t="s">
        <v>154</v>
      </c>
      <c r="C150" s="60" t="s">
        <v>38</v>
      </c>
      <c r="D150" s="61" t="s">
        <v>39</v>
      </c>
      <c r="E150" s="60" t="s">
        <v>40</v>
      </c>
      <c r="F150" s="61" t="s">
        <v>41</v>
      </c>
      <c r="G150" s="60" t="s">
        <v>42</v>
      </c>
      <c r="H150" s="61" t="s">
        <v>43</v>
      </c>
      <c r="I150" s="120" t="s">
        <v>44</v>
      </c>
      <c r="J150" t="e">
        <f t="shared" si="10"/>
        <v>#VALUE!</v>
      </c>
      <c r="N150">
        <f>F153/I153*100</f>
        <v>35.194349998931955</v>
      </c>
    </row>
    <row r="151" spans="1:15" s="68" customFormat="1" ht="14.25" customHeight="1">
      <c r="A151" s="111">
        <v>1</v>
      </c>
      <c r="B151" s="113" t="s">
        <v>156</v>
      </c>
      <c r="C151" s="99">
        <v>950</v>
      </c>
      <c r="D151" s="100">
        <v>637.68200999999999</v>
      </c>
      <c r="E151" s="99">
        <v>250</v>
      </c>
      <c r="F151" s="100">
        <v>540.86544097843739</v>
      </c>
      <c r="G151" s="99">
        <v>3640</v>
      </c>
      <c r="H151" s="100">
        <v>3177.3834984953105</v>
      </c>
      <c r="I151" s="121">
        <f t="shared" ref="I151:I182" si="11">D151+F151+H151</f>
        <v>4355.9309494737481</v>
      </c>
      <c r="J151" s="63">
        <f t="shared" si="10"/>
        <v>15.267842659908995</v>
      </c>
      <c r="L151" s="68">
        <f>H151/I151*100</f>
        <v>72.943844504219683</v>
      </c>
      <c r="N151" s="68">
        <f>H153/I153*100</f>
        <v>44.953275346622327</v>
      </c>
    </row>
    <row r="152" spans="1:15" s="68" customFormat="1" ht="14.25" customHeight="1">
      <c r="A152" s="111">
        <v>2</v>
      </c>
      <c r="B152" s="118" t="s">
        <v>155</v>
      </c>
      <c r="C152" s="99">
        <v>1</v>
      </c>
      <c r="D152" s="100">
        <v>4000</v>
      </c>
      <c r="E152" s="99">
        <v>0</v>
      </c>
      <c r="F152" s="100">
        <v>0</v>
      </c>
      <c r="G152" s="99">
        <v>0</v>
      </c>
      <c r="H152" s="100">
        <v>0</v>
      </c>
      <c r="I152" s="121">
        <f t="shared" si="11"/>
        <v>4000</v>
      </c>
      <c r="J152" s="63">
        <f t="shared" si="10"/>
        <v>14.020279785889208</v>
      </c>
      <c r="K152" s="93">
        <f>H152/I152*100</f>
        <v>0</v>
      </c>
      <c r="M152" s="93"/>
      <c r="N152" s="93"/>
    </row>
    <row r="153" spans="1:15" s="68" customFormat="1" ht="14.25" customHeight="1">
      <c r="A153" s="111">
        <v>3</v>
      </c>
      <c r="B153" s="113" t="s">
        <v>158</v>
      </c>
      <c r="C153" s="99">
        <v>496</v>
      </c>
      <c r="D153" s="100">
        <v>711.81440099999998</v>
      </c>
      <c r="E153" s="99">
        <v>158</v>
      </c>
      <c r="F153" s="100">
        <v>1261.906729</v>
      </c>
      <c r="G153" s="99">
        <v>751</v>
      </c>
      <c r="H153" s="100">
        <v>1611.8166879687797</v>
      </c>
      <c r="I153" s="121">
        <f t="shared" si="11"/>
        <v>3585.5378179687796</v>
      </c>
      <c r="J153" s="63">
        <f t="shared" si="10"/>
        <v>12.567560847702246</v>
      </c>
      <c r="L153" s="93"/>
      <c r="M153" s="93"/>
      <c r="N153" s="93"/>
      <c r="O153" s="68">
        <f>F152/I152*100</f>
        <v>0</v>
      </c>
    </row>
    <row r="154" spans="1:15" s="68" customFormat="1" ht="14.25" customHeight="1">
      <c r="A154" s="111">
        <v>4</v>
      </c>
      <c r="B154" s="113" t="s">
        <v>160</v>
      </c>
      <c r="C154" s="99">
        <v>31</v>
      </c>
      <c r="D154" s="100">
        <v>302.36409400000002</v>
      </c>
      <c r="E154" s="99">
        <v>8</v>
      </c>
      <c r="F154" s="100">
        <v>1489.6558239999999</v>
      </c>
      <c r="G154" s="99">
        <v>37</v>
      </c>
      <c r="H154" s="100">
        <v>381.77688043394505</v>
      </c>
      <c r="I154" s="121">
        <f t="shared" si="11"/>
        <v>2173.7967984339448</v>
      </c>
      <c r="J154" s="63">
        <f t="shared" si="10"/>
        <v>7.6193098279285287</v>
      </c>
      <c r="L154" s="93"/>
      <c r="M154" s="94">
        <f>H153/I153*100</f>
        <v>44.953275346622327</v>
      </c>
    </row>
    <row r="155" spans="1:15" s="68" customFormat="1" ht="14.25" customHeight="1">
      <c r="A155" s="111">
        <v>5</v>
      </c>
      <c r="B155" s="113" t="s">
        <v>159</v>
      </c>
      <c r="C155" s="99">
        <v>133</v>
      </c>
      <c r="D155" s="100">
        <v>783.902917</v>
      </c>
      <c r="E155" s="99">
        <v>92</v>
      </c>
      <c r="F155" s="100">
        <v>317.639096</v>
      </c>
      <c r="G155" s="99">
        <v>395</v>
      </c>
      <c r="H155" s="100">
        <v>782.12474032583987</v>
      </c>
      <c r="I155" s="121">
        <f t="shared" si="11"/>
        <v>1883.6667533258399</v>
      </c>
      <c r="J155" s="63">
        <f t="shared" si="10"/>
        <v>6.6023837262514569</v>
      </c>
      <c r="L155" s="68">
        <f>H153/I153*100</f>
        <v>44.953275346622327</v>
      </c>
      <c r="M155" s="93">
        <f>H153/I153*100</f>
        <v>44.953275346622327</v>
      </c>
    </row>
    <row r="156" spans="1:15" s="68" customFormat="1" ht="14.25" customHeight="1">
      <c r="A156" s="111">
        <v>6</v>
      </c>
      <c r="B156" s="113" t="s">
        <v>162</v>
      </c>
      <c r="C156" s="99">
        <v>79</v>
      </c>
      <c r="D156" s="100">
        <v>1064.1280420000001</v>
      </c>
      <c r="E156" s="99">
        <v>28</v>
      </c>
      <c r="F156" s="100">
        <v>376.66604100000001</v>
      </c>
      <c r="G156" s="99">
        <v>72</v>
      </c>
      <c r="H156" s="100">
        <v>69.757297109768956</v>
      </c>
      <c r="I156" s="121">
        <f t="shared" si="11"/>
        <v>1510.5513801097691</v>
      </c>
      <c r="J156" s="63">
        <f t="shared" si="10"/>
        <v>5.294588245025011</v>
      </c>
    </row>
    <row r="157" spans="1:15" s="68" customFormat="1" ht="14.25" customHeight="1">
      <c r="A157" s="111">
        <v>7</v>
      </c>
      <c r="B157" s="113" t="s">
        <v>161</v>
      </c>
      <c r="C157" s="99">
        <v>69</v>
      </c>
      <c r="D157" s="100">
        <v>405.03560499999998</v>
      </c>
      <c r="E157" s="99">
        <v>38</v>
      </c>
      <c r="F157" s="100">
        <v>160.48677518</v>
      </c>
      <c r="G157" s="99">
        <v>142</v>
      </c>
      <c r="H157" s="100">
        <v>362.82623019624987</v>
      </c>
      <c r="I157" s="121">
        <f t="shared" si="11"/>
        <v>928.34861037624989</v>
      </c>
      <c r="J157" s="63">
        <f t="shared" si="10"/>
        <v>3.2539268140791187</v>
      </c>
      <c r="N157" s="94"/>
    </row>
    <row r="158" spans="1:15" s="68" customFormat="1" ht="14.25" customHeight="1">
      <c r="A158" s="111">
        <v>8</v>
      </c>
      <c r="B158" s="113" t="s">
        <v>163</v>
      </c>
      <c r="C158" s="99">
        <v>153</v>
      </c>
      <c r="D158" s="100">
        <v>429.96638000000002</v>
      </c>
      <c r="E158" s="99">
        <v>99</v>
      </c>
      <c r="F158" s="100">
        <v>381.87388728906251</v>
      </c>
      <c r="G158" s="99">
        <v>162</v>
      </c>
      <c r="H158" s="100">
        <v>89.352225716314891</v>
      </c>
      <c r="I158" s="121">
        <f t="shared" si="11"/>
        <v>901.1924930053774</v>
      </c>
      <c r="J158" s="63">
        <f t="shared" si="10"/>
        <v>3.1587427232195986</v>
      </c>
      <c r="L158" s="93"/>
    </row>
    <row r="159" spans="1:15" s="68" customFormat="1" ht="14.25" customHeight="1">
      <c r="A159" s="111">
        <v>9</v>
      </c>
      <c r="B159" s="113" t="s">
        <v>168</v>
      </c>
      <c r="C159" s="99">
        <v>35</v>
      </c>
      <c r="D159" s="100">
        <v>395.29562800000002</v>
      </c>
      <c r="E159" s="99">
        <v>55</v>
      </c>
      <c r="F159" s="100">
        <v>432.49199399999998</v>
      </c>
      <c r="G159" s="99">
        <v>39</v>
      </c>
      <c r="H159" s="100">
        <v>66.901709251387615</v>
      </c>
      <c r="I159" s="121">
        <f t="shared" si="11"/>
        <v>894.68933125138767</v>
      </c>
      <c r="J159" s="63">
        <f t="shared" si="10"/>
        <v>3.1359486863986414</v>
      </c>
    </row>
    <row r="160" spans="1:15" s="68" customFormat="1" ht="14.25" customHeight="1">
      <c r="A160" s="111">
        <v>10</v>
      </c>
      <c r="B160" s="113" t="s">
        <v>166</v>
      </c>
      <c r="C160" s="99">
        <v>113</v>
      </c>
      <c r="D160" s="100">
        <v>326.24147099999999</v>
      </c>
      <c r="E160" s="99">
        <v>102</v>
      </c>
      <c r="F160" s="100">
        <v>305.11305700000003</v>
      </c>
      <c r="G160" s="99">
        <v>132</v>
      </c>
      <c r="H160" s="100">
        <v>178.94206572026147</v>
      </c>
      <c r="I160" s="121">
        <f t="shared" si="11"/>
        <v>810.29659372026151</v>
      </c>
      <c r="J160" s="63">
        <f t="shared" si="10"/>
        <v>2.8401462383777658</v>
      </c>
    </row>
    <row r="161" spans="1:10" s="68" customFormat="1" ht="14.25" customHeight="1">
      <c r="A161" s="111">
        <v>11</v>
      </c>
      <c r="B161" s="113" t="s">
        <v>165</v>
      </c>
      <c r="C161" s="99">
        <v>33</v>
      </c>
      <c r="D161" s="100">
        <v>574.255043</v>
      </c>
      <c r="E161" s="99">
        <v>33</v>
      </c>
      <c r="F161" s="100">
        <v>145.256294</v>
      </c>
      <c r="G161" s="99">
        <v>28</v>
      </c>
      <c r="H161" s="100">
        <v>10.243370661874843</v>
      </c>
      <c r="I161" s="121">
        <f t="shared" si="11"/>
        <v>729.75470766187482</v>
      </c>
      <c r="J161" s="63">
        <f t="shared" si="10"/>
        <v>2.5578412941223183</v>
      </c>
    </row>
    <row r="162" spans="1:10" s="68" customFormat="1" ht="14.25" customHeight="1">
      <c r="A162" s="111">
        <v>12</v>
      </c>
      <c r="B162" s="113" t="s">
        <v>201</v>
      </c>
      <c r="C162" s="99">
        <v>8</v>
      </c>
      <c r="D162" s="100">
        <v>541.12480800000003</v>
      </c>
      <c r="E162" s="99">
        <v>2</v>
      </c>
      <c r="F162" s="100">
        <v>5.6195649999999997</v>
      </c>
      <c r="G162" s="99">
        <v>7</v>
      </c>
      <c r="H162" s="100">
        <v>21.957591649995699</v>
      </c>
      <c r="I162" s="121">
        <f t="shared" si="11"/>
        <v>568.70196464999572</v>
      </c>
      <c r="J162" s="63">
        <f t="shared" si="10"/>
        <v>1.9933401647944538</v>
      </c>
    </row>
    <row r="163" spans="1:10" s="68" customFormat="1" ht="14.25" customHeight="1">
      <c r="A163" s="111">
        <v>13</v>
      </c>
      <c r="B163" s="113" t="s">
        <v>157</v>
      </c>
      <c r="C163" s="99">
        <v>15</v>
      </c>
      <c r="D163" s="100">
        <v>388.15810199999999</v>
      </c>
      <c r="E163" s="99">
        <v>29</v>
      </c>
      <c r="F163" s="100">
        <v>121.910752</v>
      </c>
      <c r="G163" s="99">
        <v>34</v>
      </c>
      <c r="H163" s="100">
        <v>37.996946061191366</v>
      </c>
      <c r="I163" s="121">
        <f t="shared" si="11"/>
        <v>548.06580006119134</v>
      </c>
      <c r="J163" s="63">
        <f t="shared" si="10"/>
        <v>1.9210089644837793</v>
      </c>
    </row>
    <row r="164" spans="1:10" s="68" customFormat="1" ht="14.25" customHeight="1">
      <c r="A164" s="111">
        <v>14</v>
      </c>
      <c r="B164" s="113" t="s">
        <v>177</v>
      </c>
      <c r="C164" s="99">
        <v>28</v>
      </c>
      <c r="D164" s="100">
        <v>497.49656199999998</v>
      </c>
      <c r="E164" s="99">
        <v>13</v>
      </c>
      <c r="F164" s="100">
        <v>20.489530999999999</v>
      </c>
      <c r="G164" s="99">
        <v>32</v>
      </c>
      <c r="H164" s="100">
        <v>22.724484725687095</v>
      </c>
      <c r="I164" s="121">
        <f t="shared" si="11"/>
        <v>540.71057772568713</v>
      </c>
      <c r="J164" s="63">
        <f t="shared" si="10"/>
        <v>1.8952283957259817</v>
      </c>
    </row>
    <row r="165" spans="1:10" s="68" customFormat="1" ht="14.25" customHeight="1">
      <c r="A165" s="111">
        <v>15</v>
      </c>
      <c r="B165" s="113" t="s">
        <v>170</v>
      </c>
      <c r="C165" s="99">
        <v>32</v>
      </c>
      <c r="D165" s="100">
        <v>164.42</v>
      </c>
      <c r="E165" s="99">
        <v>46</v>
      </c>
      <c r="F165" s="100">
        <v>322.79723201249999</v>
      </c>
      <c r="G165" s="99">
        <v>42</v>
      </c>
      <c r="H165" s="100">
        <v>33.058740354265296</v>
      </c>
      <c r="I165" s="121">
        <f t="shared" si="11"/>
        <v>520.27597236676525</v>
      </c>
      <c r="J165" s="63">
        <f t="shared" si="10"/>
        <v>1.8236036746144029</v>
      </c>
    </row>
    <row r="166" spans="1:10" s="68" customFormat="1" ht="14.25" customHeight="1">
      <c r="A166" s="111">
        <v>16</v>
      </c>
      <c r="B166" s="118" t="s">
        <v>185</v>
      </c>
      <c r="C166" s="99">
        <v>16</v>
      </c>
      <c r="D166" s="100">
        <v>465.98547200000002</v>
      </c>
      <c r="E166" s="99">
        <v>2</v>
      </c>
      <c r="F166" s="100">
        <v>14.88</v>
      </c>
      <c r="G166" s="99">
        <v>16</v>
      </c>
      <c r="H166" s="100">
        <v>24.793811429801156</v>
      </c>
      <c r="I166" s="121">
        <f t="shared" si="11"/>
        <v>505.65928342980118</v>
      </c>
      <c r="J166" s="63">
        <f t="shared" si="10"/>
        <v>1.772371157504516</v>
      </c>
    </row>
    <row r="167" spans="1:10" s="68" customFormat="1" ht="14.25" customHeight="1">
      <c r="A167" s="111">
        <v>17</v>
      </c>
      <c r="B167" s="113" t="s">
        <v>164</v>
      </c>
      <c r="C167" s="99">
        <v>22</v>
      </c>
      <c r="D167" s="100">
        <v>241.73641499999999</v>
      </c>
      <c r="E167" s="99">
        <v>34</v>
      </c>
      <c r="F167" s="100">
        <v>203.026622</v>
      </c>
      <c r="G167" s="99">
        <v>40</v>
      </c>
      <c r="H167" s="100">
        <v>43.01184392290655</v>
      </c>
      <c r="I167" s="121">
        <f t="shared" si="11"/>
        <v>487.77488092290656</v>
      </c>
      <c r="J167" s="63">
        <f t="shared" si="10"/>
        <v>1.7096850757669857</v>
      </c>
    </row>
    <row r="168" spans="1:10" s="68" customFormat="1" ht="14.25" customHeight="1">
      <c r="A168" s="111">
        <v>18</v>
      </c>
      <c r="B168" s="113" t="s">
        <v>178</v>
      </c>
      <c r="C168" s="99">
        <v>20</v>
      </c>
      <c r="D168" s="100">
        <v>373.92266599999999</v>
      </c>
      <c r="E168" s="99">
        <v>12</v>
      </c>
      <c r="F168" s="100">
        <v>24.302060999999998</v>
      </c>
      <c r="G168" s="99">
        <v>16</v>
      </c>
      <c r="H168" s="100">
        <v>2.5449290671679439</v>
      </c>
      <c r="I168" s="121">
        <f t="shared" si="11"/>
        <v>400.76965606716794</v>
      </c>
      <c r="J168" s="63">
        <f t="shared" si="10"/>
        <v>1.4047256769390715</v>
      </c>
    </row>
    <row r="169" spans="1:10" s="68" customFormat="1" ht="14.25" customHeight="1">
      <c r="A169" s="111">
        <v>19</v>
      </c>
      <c r="B169" s="113" t="s">
        <v>171</v>
      </c>
      <c r="C169" s="99">
        <v>48</v>
      </c>
      <c r="D169" s="100">
        <v>322.381325</v>
      </c>
      <c r="E169" s="99">
        <v>18</v>
      </c>
      <c r="F169" s="100">
        <v>26.151533000000001</v>
      </c>
      <c r="G169" s="99">
        <v>18</v>
      </c>
      <c r="H169" s="100">
        <v>20.566953783308932</v>
      </c>
      <c r="I169" s="121">
        <f t="shared" si="11"/>
        <v>369.09981178330895</v>
      </c>
      <c r="J169" s="63">
        <f t="shared" si="10"/>
        <v>1.2937206575302596</v>
      </c>
    </row>
    <row r="170" spans="1:10" s="68" customFormat="1" ht="14.25" customHeight="1">
      <c r="A170" s="111">
        <v>20</v>
      </c>
      <c r="B170" s="113" t="s">
        <v>167</v>
      </c>
      <c r="C170" s="99">
        <v>14</v>
      </c>
      <c r="D170" s="100">
        <v>240.297</v>
      </c>
      <c r="E170" s="99">
        <v>7</v>
      </c>
      <c r="F170" s="100">
        <v>100.95305500000001</v>
      </c>
      <c r="G170" s="99">
        <v>22</v>
      </c>
      <c r="H170" s="100">
        <v>8.2932917485925817</v>
      </c>
      <c r="I170" s="121">
        <f t="shared" si="11"/>
        <v>349.54334674859257</v>
      </c>
      <c r="J170" s="63">
        <f t="shared" si="10"/>
        <v>1.2251738796778389</v>
      </c>
    </row>
    <row r="171" spans="1:10" s="68" customFormat="1" ht="14.25" customHeight="1">
      <c r="A171" s="111">
        <v>21</v>
      </c>
      <c r="B171" s="113" t="s">
        <v>176</v>
      </c>
      <c r="C171" s="99">
        <v>19</v>
      </c>
      <c r="D171" s="100">
        <v>221.547336</v>
      </c>
      <c r="E171" s="99">
        <v>17</v>
      </c>
      <c r="F171" s="100">
        <v>59.636676999999999</v>
      </c>
      <c r="G171" s="99">
        <v>10</v>
      </c>
      <c r="H171" s="100">
        <v>9.5556365750030352</v>
      </c>
      <c r="I171" s="121">
        <f t="shared" si="11"/>
        <v>290.739649575003</v>
      </c>
      <c r="J171" s="63">
        <f t="shared" si="10"/>
        <v>1.0190628079732316</v>
      </c>
    </row>
    <row r="172" spans="1:10" s="68" customFormat="1" ht="14.25" customHeight="1">
      <c r="A172" s="111">
        <v>22</v>
      </c>
      <c r="B172" s="113" t="s">
        <v>276</v>
      </c>
      <c r="C172" s="99">
        <v>3</v>
      </c>
      <c r="D172" s="100">
        <v>295.11397299999999</v>
      </c>
      <c r="E172" s="99">
        <v>1</v>
      </c>
      <c r="F172" s="100">
        <v>-10.967000000000001</v>
      </c>
      <c r="G172" s="99">
        <v>2</v>
      </c>
      <c r="H172" s="100">
        <v>0.11621330808298187</v>
      </c>
      <c r="I172" s="121">
        <f t="shared" si="11"/>
        <v>284.26318630808299</v>
      </c>
      <c r="J172" s="63">
        <f t="shared" si="10"/>
        <v>0.99636235121691852</v>
      </c>
    </row>
    <row r="173" spans="1:10" s="68" customFormat="1" ht="14.25" customHeight="1">
      <c r="A173" s="111">
        <v>23</v>
      </c>
      <c r="B173" s="113" t="s">
        <v>180</v>
      </c>
      <c r="C173" s="99">
        <v>6</v>
      </c>
      <c r="D173" s="100">
        <v>104.42</v>
      </c>
      <c r="E173" s="99">
        <v>9</v>
      </c>
      <c r="F173" s="100">
        <v>52.521399000000002</v>
      </c>
      <c r="G173" s="99">
        <v>1</v>
      </c>
      <c r="H173" s="100">
        <v>82.835341</v>
      </c>
      <c r="I173" s="121">
        <f t="shared" si="11"/>
        <v>239.77673999999999</v>
      </c>
      <c r="J173" s="63">
        <f t="shared" si="10"/>
        <v>0.84043424523710319</v>
      </c>
    </row>
    <row r="174" spans="1:10" s="68" customFormat="1" ht="14.25" customHeight="1">
      <c r="A174" s="111">
        <v>24</v>
      </c>
      <c r="B174" s="113" t="s">
        <v>169</v>
      </c>
      <c r="C174" s="99">
        <v>83</v>
      </c>
      <c r="D174" s="100">
        <v>128.855626</v>
      </c>
      <c r="E174" s="99">
        <v>20</v>
      </c>
      <c r="F174" s="100">
        <v>80.057353000000006</v>
      </c>
      <c r="G174" s="99">
        <v>105</v>
      </c>
      <c r="H174" s="100">
        <v>8.6303587728068507</v>
      </c>
      <c r="I174" s="121">
        <f t="shared" si="11"/>
        <v>217.54333777280686</v>
      </c>
      <c r="J174" s="63">
        <f t="shared" si="10"/>
        <v>0.76250461528273816</v>
      </c>
    </row>
    <row r="175" spans="1:10" s="68" customFormat="1" ht="14.25" customHeight="1">
      <c r="A175" s="111">
        <v>25</v>
      </c>
      <c r="B175" s="105" t="s">
        <v>188</v>
      </c>
      <c r="C175" s="99">
        <v>10</v>
      </c>
      <c r="D175" s="100">
        <v>164.69580099999999</v>
      </c>
      <c r="E175" s="99">
        <v>0</v>
      </c>
      <c r="F175" s="100">
        <v>0</v>
      </c>
      <c r="G175" s="99">
        <v>6</v>
      </c>
      <c r="H175" s="100">
        <v>4.7502824154256515</v>
      </c>
      <c r="I175" s="121">
        <f t="shared" si="11"/>
        <v>169.44608341542565</v>
      </c>
      <c r="J175" s="63">
        <f t="shared" si="10"/>
        <v>0.59392037452684721</v>
      </c>
    </row>
    <row r="176" spans="1:10" s="68" customFormat="1" ht="14.25" customHeight="1">
      <c r="A176" s="111">
        <v>26</v>
      </c>
      <c r="B176" s="113" t="s">
        <v>181</v>
      </c>
      <c r="C176" s="99">
        <v>9</v>
      </c>
      <c r="D176" s="100">
        <v>108.187264</v>
      </c>
      <c r="E176" s="99">
        <v>11</v>
      </c>
      <c r="F176" s="100">
        <v>55.281609000000003</v>
      </c>
      <c r="G176" s="99">
        <v>6</v>
      </c>
      <c r="H176" s="100">
        <v>3.6852256236541243</v>
      </c>
      <c r="I176" s="121">
        <f t="shared" si="11"/>
        <v>167.15409862365414</v>
      </c>
      <c r="J176" s="63">
        <f t="shared" si="10"/>
        <v>0.58588680751543742</v>
      </c>
    </row>
    <row r="177" spans="1:10" s="68" customFormat="1" ht="14.25" customHeight="1">
      <c r="A177" s="111">
        <v>27</v>
      </c>
      <c r="B177" s="113" t="s">
        <v>277</v>
      </c>
      <c r="C177" s="99">
        <v>4</v>
      </c>
      <c r="D177" s="100">
        <v>149.622883</v>
      </c>
      <c r="E177" s="99">
        <v>0</v>
      </c>
      <c r="F177" s="100">
        <v>0</v>
      </c>
      <c r="G177" s="99">
        <v>1</v>
      </c>
      <c r="H177" s="100">
        <v>0.13584661728501299</v>
      </c>
      <c r="I177" s="121">
        <f t="shared" si="11"/>
        <v>149.75872961728501</v>
      </c>
      <c r="J177" s="63">
        <f t="shared" si="10"/>
        <v>0.52491482240341714</v>
      </c>
    </row>
    <row r="178" spans="1:10" s="68" customFormat="1" ht="14.25" customHeight="1">
      <c r="A178" s="111">
        <v>28</v>
      </c>
      <c r="B178" s="113" t="s">
        <v>173</v>
      </c>
      <c r="C178" s="99">
        <v>3</v>
      </c>
      <c r="D178" s="100">
        <v>64.025000000000006</v>
      </c>
      <c r="E178" s="99">
        <v>7</v>
      </c>
      <c r="F178" s="100">
        <v>63.3</v>
      </c>
      <c r="G178" s="99">
        <v>3</v>
      </c>
      <c r="H178" s="100">
        <v>4.247556598089008</v>
      </c>
      <c r="I178" s="121">
        <f t="shared" si="11"/>
        <v>131.57255659808902</v>
      </c>
      <c r="J178" s="63">
        <f t="shared" si="10"/>
        <v>0.46117101391248788</v>
      </c>
    </row>
    <row r="179" spans="1:10" s="68" customFormat="1" ht="14.25" customHeight="1">
      <c r="A179" s="111">
        <v>29</v>
      </c>
      <c r="B179" s="113" t="s">
        <v>179</v>
      </c>
      <c r="C179" s="99">
        <v>3</v>
      </c>
      <c r="D179" s="100">
        <v>2.78851</v>
      </c>
      <c r="E179" s="99">
        <v>4</v>
      </c>
      <c r="F179" s="100">
        <v>31.628034</v>
      </c>
      <c r="G179" s="99">
        <v>15</v>
      </c>
      <c r="H179" s="100">
        <v>83.074327346819331</v>
      </c>
      <c r="I179" s="121">
        <f t="shared" si="11"/>
        <v>117.49087134681933</v>
      </c>
      <c r="J179" s="63">
        <f t="shared" si="10"/>
        <v>0.41181372214258022</v>
      </c>
    </row>
    <row r="180" spans="1:10" s="68" customFormat="1" ht="14.25" customHeight="1">
      <c r="A180" s="111">
        <v>30</v>
      </c>
      <c r="B180" s="113" t="s">
        <v>184</v>
      </c>
      <c r="C180" s="99">
        <v>7</v>
      </c>
      <c r="D180" s="100">
        <v>29.605566</v>
      </c>
      <c r="E180" s="99">
        <v>2</v>
      </c>
      <c r="F180" s="100">
        <v>42</v>
      </c>
      <c r="G180" s="99">
        <v>5</v>
      </c>
      <c r="H180" s="100">
        <v>44.126392938021866</v>
      </c>
      <c r="I180" s="121">
        <f t="shared" si="11"/>
        <v>115.73195893802186</v>
      </c>
      <c r="J180" s="63">
        <f t="shared" si="10"/>
        <v>0.40564861112002704</v>
      </c>
    </row>
    <row r="181" spans="1:10" s="68" customFormat="1" ht="14.25" customHeight="1">
      <c r="A181" s="111">
        <v>31</v>
      </c>
      <c r="B181" s="118" t="s">
        <v>182</v>
      </c>
      <c r="C181" s="99">
        <v>6</v>
      </c>
      <c r="D181" s="100">
        <v>77.767493999999999</v>
      </c>
      <c r="E181" s="99">
        <v>3</v>
      </c>
      <c r="F181" s="100">
        <v>1.1872149999999999</v>
      </c>
      <c r="G181" s="99">
        <v>27</v>
      </c>
      <c r="H181" s="100">
        <v>21.493678009041403</v>
      </c>
      <c r="I181" s="121">
        <f t="shared" si="11"/>
        <v>100.4483870090414</v>
      </c>
      <c r="J181" s="63"/>
    </row>
    <row r="182" spans="1:10" s="68" customFormat="1" ht="14.25" customHeight="1">
      <c r="A182" s="111">
        <v>32</v>
      </c>
      <c r="B182" s="113" t="s">
        <v>172</v>
      </c>
      <c r="C182" s="99">
        <v>16</v>
      </c>
      <c r="D182" s="100">
        <v>50.940392000000003</v>
      </c>
      <c r="E182" s="99">
        <v>8</v>
      </c>
      <c r="F182" s="100">
        <v>20.21715</v>
      </c>
      <c r="G182" s="99">
        <v>19</v>
      </c>
      <c r="H182" s="100">
        <v>26.750800956658111</v>
      </c>
      <c r="I182" s="121">
        <f t="shared" si="11"/>
        <v>97.908342956658117</v>
      </c>
      <c r="J182" s="63"/>
    </row>
    <row r="183" spans="1:10" s="68" customFormat="1" ht="14.25" customHeight="1">
      <c r="A183" s="111">
        <v>33</v>
      </c>
      <c r="B183" s="113" t="s">
        <v>174</v>
      </c>
      <c r="C183" s="99">
        <v>11</v>
      </c>
      <c r="D183" s="100">
        <v>82.808165000000002</v>
      </c>
      <c r="E183" s="99">
        <v>1</v>
      </c>
      <c r="F183" s="100">
        <v>0.29589399999999999</v>
      </c>
      <c r="G183" s="99">
        <v>9</v>
      </c>
      <c r="H183" s="100">
        <v>7.7834002883704878</v>
      </c>
      <c r="I183" s="121">
        <f t="shared" ref="I183:I209" si="12">D183+F183+H183</f>
        <v>90.887459288370493</v>
      </c>
      <c r="J183" s="63"/>
    </row>
    <row r="184" spans="1:10" s="68" customFormat="1" ht="14.25" customHeight="1">
      <c r="A184" s="111">
        <v>34</v>
      </c>
      <c r="B184" s="105" t="s">
        <v>194</v>
      </c>
      <c r="C184" s="99">
        <v>5</v>
      </c>
      <c r="D184" s="100">
        <v>30.255673999999999</v>
      </c>
      <c r="E184" s="99">
        <v>2</v>
      </c>
      <c r="F184" s="100">
        <v>13.446827000000001</v>
      </c>
      <c r="G184" s="99">
        <v>116</v>
      </c>
      <c r="H184" s="100">
        <v>32.863120722138248</v>
      </c>
      <c r="I184" s="121">
        <f t="shared" si="12"/>
        <v>76.565621722138246</v>
      </c>
      <c r="J184" s="63"/>
    </row>
    <row r="185" spans="1:10" s="68" customFormat="1" ht="14.25" customHeight="1">
      <c r="A185" s="111">
        <v>35</v>
      </c>
      <c r="B185" s="113" t="s">
        <v>200</v>
      </c>
      <c r="C185" s="99">
        <v>2</v>
      </c>
      <c r="D185" s="100">
        <v>70.387843000000004</v>
      </c>
      <c r="E185" s="99">
        <v>5</v>
      </c>
      <c r="F185" s="100">
        <v>-18.762944000000001</v>
      </c>
      <c r="G185" s="99">
        <v>1</v>
      </c>
      <c r="H185" s="100">
        <v>0.52485000000000004</v>
      </c>
      <c r="I185" s="121">
        <f t="shared" si="12"/>
        <v>52.149749</v>
      </c>
      <c r="J185" s="63"/>
    </row>
    <row r="186" spans="1:10" s="68" customFormat="1" ht="14.25" customHeight="1">
      <c r="A186" s="111">
        <v>36</v>
      </c>
      <c r="B186" s="113" t="s">
        <v>187</v>
      </c>
      <c r="C186" s="99">
        <v>4</v>
      </c>
      <c r="D186" s="100">
        <v>10.934782</v>
      </c>
      <c r="E186" s="99">
        <v>3</v>
      </c>
      <c r="F186" s="100">
        <v>4.8525840000000002</v>
      </c>
      <c r="G186" s="99">
        <v>15</v>
      </c>
      <c r="H186" s="100">
        <v>29.211515704772321</v>
      </c>
      <c r="I186" s="121">
        <f t="shared" si="12"/>
        <v>44.998881704772323</v>
      </c>
      <c r="J186" s="63"/>
    </row>
    <row r="187" spans="1:10" s="68" customFormat="1" ht="14.25" customHeight="1">
      <c r="A187" s="111">
        <v>37</v>
      </c>
      <c r="B187" s="113" t="s">
        <v>205</v>
      </c>
      <c r="C187" s="99">
        <v>5</v>
      </c>
      <c r="D187" s="100">
        <v>31.717624000000001</v>
      </c>
      <c r="E187" s="99">
        <v>1</v>
      </c>
      <c r="F187" s="100">
        <v>0.46842099999999998</v>
      </c>
      <c r="G187" s="99">
        <v>11</v>
      </c>
      <c r="H187" s="100">
        <v>11.43468552247224</v>
      </c>
      <c r="I187" s="121">
        <f t="shared" si="12"/>
        <v>43.620730522472243</v>
      </c>
      <c r="J187" s="63"/>
    </row>
    <row r="188" spans="1:10" s="68" customFormat="1" ht="14.25" customHeight="1">
      <c r="A188" s="111">
        <v>38</v>
      </c>
      <c r="B188" s="113" t="s">
        <v>189</v>
      </c>
      <c r="C188" s="99">
        <v>6</v>
      </c>
      <c r="D188" s="100">
        <v>18.423287999999999</v>
      </c>
      <c r="E188" s="99">
        <v>0</v>
      </c>
      <c r="F188" s="100">
        <v>0</v>
      </c>
      <c r="G188" s="99">
        <v>23</v>
      </c>
      <c r="H188" s="100">
        <v>23.772166715305158</v>
      </c>
      <c r="I188" s="121">
        <f t="shared" si="12"/>
        <v>42.195454715305161</v>
      </c>
      <c r="J188" s="63"/>
    </row>
    <row r="189" spans="1:10" s="68" customFormat="1" ht="14.25" customHeight="1">
      <c r="A189" s="111">
        <v>39</v>
      </c>
      <c r="B189" s="113" t="s">
        <v>208</v>
      </c>
      <c r="C189" s="99">
        <v>1</v>
      </c>
      <c r="D189" s="100">
        <v>40.772531999999998</v>
      </c>
      <c r="E189" s="99">
        <v>0</v>
      </c>
      <c r="F189" s="100">
        <v>0</v>
      </c>
      <c r="G189" s="99">
        <v>1</v>
      </c>
      <c r="H189" s="100">
        <v>4.3040371868812904E-2</v>
      </c>
      <c r="I189" s="121">
        <f t="shared" si="12"/>
        <v>40.815572371868811</v>
      </c>
      <c r="J189" s="63"/>
    </row>
    <row r="190" spans="1:10" s="68" customFormat="1" ht="14.25" customHeight="1">
      <c r="A190" s="111">
        <v>40</v>
      </c>
      <c r="B190" s="113" t="s">
        <v>186</v>
      </c>
      <c r="C190" s="99">
        <v>2</v>
      </c>
      <c r="D190" s="100">
        <v>3.58</v>
      </c>
      <c r="E190" s="99">
        <v>3</v>
      </c>
      <c r="F190" s="100">
        <v>8.8603579999999997</v>
      </c>
      <c r="G190" s="99">
        <v>9</v>
      </c>
      <c r="H190" s="100">
        <v>11.838211242145142</v>
      </c>
      <c r="I190" s="121">
        <f t="shared" si="12"/>
        <v>24.278569242145142</v>
      </c>
      <c r="J190" s="63"/>
    </row>
    <row r="191" spans="1:10" s="68" customFormat="1" ht="14.25" customHeight="1">
      <c r="A191" s="111">
        <v>41</v>
      </c>
      <c r="B191" s="113" t="s">
        <v>279</v>
      </c>
      <c r="C191" s="99">
        <v>0</v>
      </c>
      <c r="D191" s="100">
        <v>0</v>
      </c>
      <c r="E191" s="99">
        <v>1</v>
      </c>
      <c r="F191" s="100">
        <v>10.1</v>
      </c>
      <c r="G191" s="99">
        <v>5</v>
      </c>
      <c r="H191" s="100">
        <v>10.07450488370195</v>
      </c>
      <c r="I191" s="121">
        <f t="shared" si="12"/>
        <v>20.17450488370195</v>
      </c>
      <c r="J191" s="63">
        <f t="shared" si="10"/>
        <v>7.0713050752822387E-2</v>
      </c>
    </row>
    <row r="192" spans="1:10" s="68" customFormat="1" ht="14.25" customHeight="1">
      <c r="A192" s="111">
        <v>42</v>
      </c>
      <c r="B192" s="113" t="s">
        <v>191</v>
      </c>
      <c r="C192" s="99">
        <v>3</v>
      </c>
      <c r="D192" s="100">
        <v>10</v>
      </c>
      <c r="E192" s="99">
        <v>0</v>
      </c>
      <c r="F192" s="100">
        <v>0</v>
      </c>
      <c r="G192" s="99">
        <v>41</v>
      </c>
      <c r="H192" s="100">
        <v>8.3361439230438048</v>
      </c>
      <c r="I192" s="121">
        <f t="shared" si="12"/>
        <v>18.336143923043807</v>
      </c>
    </row>
    <row r="193" spans="1:9" s="68" customFormat="1" ht="14.25" customHeight="1">
      <c r="A193" s="111">
        <v>43</v>
      </c>
      <c r="B193" s="113" t="s">
        <v>192</v>
      </c>
      <c r="C193" s="99">
        <v>0</v>
      </c>
      <c r="D193" s="100">
        <v>0</v>
      </c>
      <c r="E193" s="99">
        <v>1</v>
      </c>
      <c r="F193" s="100">
        <v>1.726817</v>
      </c>
      <c r="G193" s="99">
        <v>6</v>
      </c>
      <c r="H193" s="100">
        <v>14.482927175690804</v>
      </c>
      <c r="I193" s="121">
        <f t="shared" si="12"/>
        <v>16.209744175690805</v>
      </c>
    </row>
    <row r="194" spans="1:9" s="68" customFormat="1" ht="14.25" customHeight="1">
      <c r="A194" s="111">
        <v>44</v>
      </c>
      <c r="B194" s="113" t="s">
        <v>199</v>
      </c>
      <c r="C194" s="99">
        <v>2</v>
      </c>
      <c r="D194" s="100">
        <v>10.282038999999999</v>
      </c>
      <c r="E194" s="99">
        <v>0</v>
      </c>
      <c r="F194" s="100">
        <v>0</v>
      </c>
      <c r="G194" s="99">
        <v>8</v>
      </c>
      <c r="H194" s="100">
        <v>5.2912359203322676</v>
      </c>
      <c r="I194" s="121">
        <f t="shared" si="12"/>
        <v>15.573274920332267</v>
      </c>
    </row>
    <row r="195" spans="1:9" s="68" customFormat="1" ht="14.25" customHeight="1">
      <c r="A195" s="111">
        <v>45</v>
      </c>
      <c r="B195" s="113" t="s">
        <v>190</v>
      </c>
      <c r="C195" s="99">
        <v>1</v>
      </c>
      <c r="D195" s="100">
        <v>5</v>
      </c>
      <c r="E195" s="99">
        <v>0</v>
      </c>
      <c r="F195" s="100">
        <v>0</v>
      </c>
      <c r="G195" s="99">
        <v>19</v>
      </c>
      <c r="H195" s="100">
        <v>9.3169277782560069</v>
      </c>
      <c r="I195" s="121">
        <f t="shared" si="12"/>
        <v>14.316927778256007</v>
      </c>
    </row>
    <row r="196" spans="1:9" s="68" customFormat="1" ht="14.25" customHeight="1">
      <c r="A196" s="111">
        <v>46</v>
      </c>
      <c r="B196" s="113" t="s">
        <v>202</v>
      </c>
      <c r="C196" s="99">
        <v>1</v>
      </c>
      <c r="D196" s="100">
        <v>12</v>
      </c>
      <c r="E196" s="99">
        <v>0</v>
      </c>
      <c r="F196" s="100">
        <v>0</v>
      </c>
      <c r="G196" s="99">
        <v>4</v>
      </c>
      <c r="H196" s="100">
        <v>2.2957520493242662</v>
      </c>
      <c r="I196" s="121">
        <f t="shared" si="12"/>
        <v>14.295752049324266</v>
      </c>
    </row>
    <row r="197" spans="1:9" s="68" customFormat="1" ht="14.25" customHeight="1">
      <c r="A197" s="111">
        <v>47</v>
      </c>
      <c r="B197" s="113" t="s">
        <v>198</v>
      </c>
      <c r="C197" s="99">
        <v>1</v>
      </c>
      <c r="D197" s="100">
        <v>7</v>
      </c>
      <c r="E197" s="99">
        <v>1</v>
      </c>
      <c r="F197" s="100">
        <v>0.43225400000000003</v>
      </c>
      <c r="G197" s="99">
        <v>2</v>
      </c>
      <c r="H197" s="100">
        <v>0.86080743737625842</v>
      </c>
      <c r="I197" s="121">
        <f t="shared" si="12"/>
        <v>8.2930614373762594</v>
      </c>
    </row>
    <row r="198" spans="1:9" s="68" customFormat="1" ht="14.25" customHeight="1">
      <c r="A198" s="111">
        <v>48</v>
      </c>
      <c r="B198" s="105" t="s">
        <v>196</v>
      </c>
      <c r="C198" s="99">
        <v>1</v>
      </c>
      <c r="D198" s="100">
        <v>2.0191560000000002</v>
      </c>
      <c r="E198" s="99">
        <v>1</v>
      </c>
      <c r="F198" s="100">
        <v>0.68031200000000003</v>
      </c>
      <c r="G198" s="99">
        <v>10</v>
      </c>
      <c r="H198" s="100">
        <v>5.5824282501506461</v>
      </c>
      <c r="I198" s="121">
        <f t="shared" si="12"/>
        <v>8.2818962501506466</v>
      </c>
    </row>
    <row r="199" spans="1:9" s="68" customFormat="1" ht="14.25" customHeight="1">
      <c r="A199" s="111">
        <v>49</v>
      </c>
      <c r="B199" s="113" t="s">
        <v>209</v>
      </c>
      <c r="C199" s="99">
        <v>1</v>
      </c>
      <c r="D199" s="100">
        <v>2.2555999999999998</v>
      </c>
      <c r="E199" s="99">
        <v>0</v>
      </c>
      <c r="F199" s="100">
        <v>0</v>
      </c>
      <c r="G199" s="99">
        <v>1</v>
      </c>
      <c r="H199" s="100">
        <v>5.3989842472238996</v>
      </c>
      <c r="I199" s="121">
        <f t="shared" si="12"/>
        <v>7.6545842472238999</v>
      </c>
    </row>
    <row r="200" spans="1:9" s="68" customFormat="1" ht="14.25" customHeight="1">
      <c r="A200" s="111">
        <v>50</v>
      </c>
      <c r="B200" s="113" t="s">
        <v>197</v>
      </c>
      <c r="C200" s="99">
        <v>1</v>
      </c>
      <c r="D200" s="100">
        <v>1.833132</v>
      </c>
      <c r="E200" s="99">
        <v>1</v>
      </c>
      <c r="F200" s="100">
        <v>1.5</v>
      </c>
      <c r="G200" s="99">
        <v>1</v>
      </c>
      <c r="H200" s="100">
        <v>2.3645967117155902</v>
      </c>
      <c r="I200" s="121">
        <f t="shared" si="12"/>
        <v>5.6977287117155901</v>
      </c>
    </row>
    <row r="201" spans="1:9" s="68" customFormat="1" ht="14.25" customHeight="1">
      <c r="A201" s="111">
        <v>51</v>
      </c>
      <c r="B201" s="113" t="s">
        <v>195</v>
      </c>
      <c r="C201" s="99">
        <v>1</v>
      </c>
      <c r="D201" s="100">
        <v>5</v>
      </c>
      <c r="E201" s="99">
        <v>0</v>
      </c>
      <c r="F201" s="100">
        <v>0</v>
      </c>
      <c r="G201" s="99">
        <v>1</v>
      </c>
      <c r="H201" s="100">
        <v>8.1776706550744593E-2</v>
      </c>
      <c r="I201" s="121">
        <f t="shared" si="12"/>
        <v>5.0817767065507446</v>
      </c>
    </row>
    <row r="202" spans="1:9" s="68" customFormat="1" ht="14.25" customHeight="1">
      <c r="A202" s="111">
        <v>52</v>
      </c>
      <c r="B202" s="113" t="s">
        <v>193</v>
      </c>
      <c r="C202" s="99">
        <v>1</v>
      </c>
      <c r="D202" s="100">
        <v>4.0522470000000004</v>
      </c>
      <c r="E202" s="99">
        <v>0</v>
      </c>
      <c r="F202" s="100">
        <v>0</v>
      </c>
      <c r="G202" s="99">
        <v>0</v>
      </c>
      <c r="H202" s="100">
        <v>0</v>
      </c>
      <c r="I202" s="121">
        <f t="shared" si="12"/>
        <v>4.0522470000000004</v>
      </c>
    </row>
    <row r="203" spans="1:9" s="68" customFormat="1" ht="14.25" customHeight="1">
      <c r="A203" s="111">
        <v>53</v>
      </c>
      <c r="B203" s="113" t="s">
        <v>278</v>
      </c>
      <c r="C203" s="99">
        <v>0</v>
      </c>
      <c r="D203" s="100">
        <v>0</v>
      </c>
      <c r="E203" s="99">
        <v>0</v>
      </c>
      <c r="F203" s="100">
        <v>0</v>
      </c>
      <c r="G203" s="99">
        <v>1</v>
      </c>
      <c r="H203" s="100">
        <v>0.87892743393302897</v>
      </c>
      <c r="I203" s="121">
        <f t="shared" si="12"/>
        <v>0.87892743393302897</v>
      </c>
    </row>
    <row r="204" spans="1:9" s="68" customFormat="1" ht="14.25" customHeight="1">
      <c r="A204" s="111">
        <v>54</v>
      </c>
      <c r="B204" s="113" t="s">
        <v>203</v>
      </c>
      <c r="C204" s="99">
        <v>1</v>
      </c>
      <c r="D204" s="100">
        <v>0.215</v>
      </c>
      <c r="E204" s="99">
        <v>0</v>
      </c>
      <c r="F204" s="100">
        <v>0</v>
      </c>
      <c r="G204" s="99">
        <v>3</v>
      </c>
      <c r="H204" s="100">
        <v>0.20280623224584671</v>
      </c>
      <c r="I204" s="121">
        <f t="shared" si="12"/>
        <v>0.41780623224584668</v>
      </c>
    </row>
    <row r="205" spans="1:9" s="68" customFormat="1" ht="14.25" customHeight="1">
      <c r="A205" s="111">
        <v>55</v>
      </c>
      <c r="B205" s="113" t="s">
        <v>204</v>
      </c>
      <c r="C205" s="99">
        <v>0</v>
      </c>
      <c r="D205" s="100">
        <v>0</v>
      </c>
      <c r="E205" s="99">
        <v>0</v>
      </c>
      <c r="F205" s="100">
        <v>0</v>
      </c>
      <c r="G205" s="99">
        <v>3</v>
      </c>
      <c r="H205" s="100">
        <v>0.30864250667125709</v>
      </c>
      <c r="I205" s="121">
        <f t="shared" si="12"/>
        <v>0.30864250667125709</v>
      </c>
    </row>
    <row r="206" spans="1:9" s="68" customFormat="1" ht="14.25" customHeight="1">
      <c r="A206" s="111">
        <v>56</v>
      </c>
      <c r="B206" s="113" t="s">
        <v>282</v>
      </c>
      <c r="C206" s="99">
        <v>0</v>
      </c>
      <c r="D206" s="100">
        <v>0</v>
      </c>
      <c r="E206" s="99">
        <v>0</v>
      </c>
      <c r="F206" s="100">
        <v>0</v>
      </c>
      <c r="G206" s="99">
        <v>1</v>
      </c>
      <c r="H206" s="100">
        <v>0.115132994749075</v>
      </c>
      <c r="I206" s="121">
        <f t="shared" si="12"/>
        <v>0.115132994749075</v>
      </c>
    </row>
    <row r="207" spans="1:9" s="68" customFormat="1" ht="14.25" customHeight="1">
      <c r="A207" s="111">
        <v>57</v>
      </c>
      <c r="B207" s="113" t="s">
        <v>206</v>
      </c>
      <c r="C207" s="99">
        <v>0</v>
      </c>
      <c r="D207" s="100">
        <v>0</v>
      </c>
      <c r="E207" s="99">
        <v>0</v>
      </c>
      <c r="F207" s="100">
        <v>0</v>
      </c>
      <c r="G207" s="99">
        <v>1</v>
      </c>
      <c r="H207" s="100">
        <v>8.4090746061805999E-2</v>
      </c>
      <c r="I207" s="121">
        <f t="shared" si="12"/>
        <v>8.4090746061805999E-2</v>
      </c>
    </row>
    <row r="208" spans="1:9" s="68" customFormat="1" ht="14.25" customHeight="1">
      <c r="A208" s="111">
        <v>59</v>
      </c>
      <c r="B208" s="113" t="s">
        <v>175</v>
      </c>
      <c r="C208" s="99">
        <v>8</v>
      </c>
      <c r="D208" s="100">
        <v>34.102477999999998</v>
      </c>
      <c r="E208" s="99">
        <v>10</v>
      </c>
      <c r="F208" s="100">
        <v>-97.555726000000007</v>
      </c>
      <c r="G208" s="99">
        <v>15</v>
      </c>
      <c r="H208" s="100">
        <v>27.355556615305158</v>
      </c>
      <c r="I208" s="121">
        <f t="shared" si="12"/>
        <v>-36.097691384694855</v>
      </c>
    </row>
    <row r="209" spans="1:9" s="68" customFormat="1" ht="14.25" customHeight="1">
      <c r="A209" s="111">
        <v>60</v>
      </c>
      <c r="B209" s="113" t="s">
        <v>183</v>
      </c>
      <c r="C209" s="99">
        <v>0</v>
      </c>
      <c r="D209" s="100">
        <v>0</v>
      </c>
      <c r="E209" s="99">
        <v>2</v>
      </c>
      <c r="F209" s="100">
        <v>-158.50708299999999</v>
      </c>
      <c r="G209" s="99">
        <v>9</v>
      </c>
      <c r="H209" s="100">
        <v>23.220940999980197</v>
      </c>
      <c r="I209" s="121">
        <f t="shared" si="12"/>
        <v>-135.28614200001979</v>
      </c>
    </row>
    <row r="210" spans="1:9" s="66" customFormat="1" ht="13">
      <c r="A210" s="142" t="s">
        <v>63</v>
      </c>
      <c r="B210" s="143"/>
      <c r="C210" s="72">
        <f t="shared" ref="C210:I210" si="13">SUM(C151:C209)</f>
        <v>2523</v>
      </c>
      <c r="D210" s="73">
        <f t="shared" si="13"/>
        <v>14646.417346000004</v>
      </c>
      <c r="E210" s="72">
        <f t="shared" si="13"/>
        <v>1140</v>
      </c>
      <c r="F210" s="73">
        <f t="shared" si="13"/>
        <v>6414.4856404600014</v>
      </c>
      <c r="G210" s="72">
        <f t="shared" si="13"/>
        <v>6141</v>
      </c>
      <c r="H210" s="73">
        <f t="shared" si="13"/>
        <v>7469.1981319629203</v>
      </c>
      <c r="I210" s="122">
        <f t="shared" si="13"/>
        <v>28530.101118422925</v>
      </c>
    </row>
  </sheetData>
  <sortState xmlns:xlrd2="http://schemas.microsoft.com/office/spreadsheetml/2017/richdata2" ref="B151:I209">
    <sortCondition descending="1" ref="I151:I209"/>
  </sortState>
  <mergeCells count="10">
    <mergeCell ref="A1:I1"/>
    <mergeCell ref="A210:B210"/>
    <mergeCell ref="A5:I5"/>
    <mergeCell ref="A6:I6"/>
    <mergeCell ref="A28:B28"/>
    <mergeCell ref="A30:I30"/>
    <mergeCell ref="A31:I31"/>
    <mergeCell ref="A145:B145"/>
    <mergeCell ref="A147:I147"/>
    <mergeCell ref="A148:I148"/>
  </mergeCells>
  <conditionalFormatting sqref="B147">
    <cfRule type="duplicateValues" dxfId="21" priority="1" stopIfTrue="1"/>
    <cfRule type="duplicateValues" dxfId="20" priority="2" stopIfTrue="1"/>
  </conditionalFormatting>
  <conditionalFormatting sqref="B149:B65585 B3:B146">
    <cfRule type="duplicateValues" dxfId="19" priority="90" stopIfTrue="1"/>
    <cfRule type="duplicateValues" dxfId="18" priority="91" stopIfTrue="1"/>
  </conditionalFormatting>
  <conditionalFormatting sqref="B151:B209">
    <cfRule type="duplicateValues" dxfId="17" priority="96" stopIfTrue="1"/>
  </conditionalFormatting>
  <conditionalFormatting sqref="B34:B144">
    <cfRule type="duplicateValues" dxfId="16" priority="102" stopIfTrue="1"/>
  </conditionalFormatting>
  <pageMargins left="0.43307086614173201" right="0.43307086614173201" top="0.27559055118110198" bottom="0.511811023622047" header="0.15748031496063" footer="0.31496062992126"/>
  <pageSetup paperSize="9" scale="82" fitToHeight="0" orientation="portrait" r:id="rId1"/>
  <headerFooter>
    <oddFooter>Page &amp;P of &amp;N</oddFooter>
  </headerFooter>
  <rowBreaks count="2" manualBreakCount="2">
    <brk id="29" max="8" man="1"/>
    <brk id="145"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ACC2-C990-7C49-A489-2B2745AA13A9}">
  <dimension ref="A1:J65"/>
  <sheetViews>
    <sheetView tabSelected="1" topLeftCell="A42" zoomScale="150" zoomScaleNormal="150" workbookViewId="0">
      <selection activeCell="A69" sqref="A69"/>
    </sheetView>
  </sheetViews>
  <sheetFormatPr baseColWidth="10" defaultRowHeight="15"/>
  <cols>
    <col min="2" max="2" width="26.6640625" customWidth="1"/>
  </cols>
  <sheetData>
    <row r="1" spans="1:10" ht="56">
      <c r="A1" s="101" t="s">
        <v>1</v>
      </c>
      <c r="B1" s="136" t="s">
        <v>308</v>
      </c>
      <c r="C1" s="102" t="s">
        <v>154</v>
      </c>
      <c r="D1" s="60" t="s">
        <v>38</v>
      </c>
      <c r="E1" s="61" t="s">
        <v>39</v>
      </c>
      <c r="F1" s="60" t="s">
        <v>40</v>
      </c>
      <c r="G1" s="61" t="s">
        <v>41</v>
      </c>
      <c r="H1" s="60" t="s">
        <v>42</v>
      </c>
      <c r="I1" s="61" t="s">
        <v>43</v>
      </c>
      <c r="J1" s="120" t="s">
        <v>44</v>
      </c>
    </row>
    <row r="2" spans="1:10">
      <c r="A2" s="111">
        <v>1</v>
      </c>
      <c r="B2" s="137" t="s">
        <v>305</v>
      </c>
      <c r="C2" s="113" t="s">
        <v>156</v>
      </c>
      <c r="D2" s="99">
        <v>950</v>
      </c>
      <c r="E2" s="100">
        <v>637.68200999999999</v>
      </c>
      <c r="F2" s="99">
        <v>250</v>
      </c>
      <c r="G2" s="100">
        <v>540.86544097843739</v>
      </c>
      <c r="H2" s="99">
        <v>3640</v>
      </c>
      <c r="I2" s="100">
        <v>3177.3834984953105</v>
      </c>
      <c r="J2" s="121">
        <f t="shared" ref="J2:J61" si="0">E2+G2+I2</f>
        <v>4355.9309494737481</v>
      </c>
    </row>
    <row r="3" spans="1:10">
      <c r="A3" s="111">
        <v>2</v>
      </c>
      <c r="B3" s="137" t="s">
        <v>306</v>
      </c>
      <c r="C3" s="118" t="s">
        <v>155</v>
      </c>
      <c r="D3" s="99">
        <v>1</v>
      </c>
      <c r="E3" s="100">
        <v>4000</v>
      </c>
      <c r="F3" s="99">
        <v>0</v>
      </c>
      <c r="G3" s="100">
        <v>0</v>
      </c>
      <c r="H3" s="99">
        <v>0</v>
      </c>
      <c r="I3" s="100">
        <v>0</v>
      </c>
      <c r="J3" s="121">
        <f t="shared" si="0"/>
        <v>4000</v>
      </c>
    </row>
    <row r="4" spans="1:10">
      <c r="A4" s="111">
        <v>3</v>
      </c>
      <c r="B4" s="137" t="s">
        <v>309</v>
      </c>
      <c r="C4" s="113" t="s">
        <v>158</v>
      </c>
      <c r="D4" s="99">
        <v>496</v>
      </c>
      <c r="E4" s="100">
        <v>711.81440099999998</v>
      </c>
      <c r="F4" s="99">
        <v>158</v>
      </c>
      <c r="G4" s="100">
        <v>1261.906729</v>
      </c>
      <c r="H4" s="99">
        <v>751</v>
      </c>
      <c r="I4" s="100">
        <v>1611.8166879687797</v>
      </c>
      <c r="J4" s="121">
        <f t="shared" si="0"/>
        <v>3585.5378179687796</v>
      </c>
    </row>
    <row r="5" spans="1:10">
      <c r="A5" s="111">
        <v>4</v>
      </c>
      <c r="B5" s="137" t="s">
        <v>310</v>
      </c>
      <c r="C5" s="113" t="s">
        <v>160</v>
      </c>
      <c r="D5" s="99">
        <v>31</v>
      </c>
      <c r="E5" s="100">
        <v>302.36409400000002</v>
      </c>
      <c r="F5" s="99">
        <v>8</v>
      </c>
      <c r="G5" s="100">
        <v>1489.6558239999999</v>
      </c>
      <c r="H5" s="99">
        <v>37</v>
      </c>
      <c r="I5" s="100">
        <v>381.77688043394505</v>
      </c>
      <c r="J5" s="121">
        <f t="shared" si="0"/>
        <v>2173.7967984339448</v>
      </c>
    </row>
    <row r="6" spans="1:10">
      <c r="A6" s="111">
        <v>5</v>
      </c>
      <c r="B6" s="137" t="s">
        <v>311</v>
      </c>
      <c r="C6" s="113" t="s">
        <v>159</v>
      </c>
      <c r="D6" s="99">
        <v>133</v>
      </c>
      <c r="E6" s="100">
        <v>783.902917</v>
      </c>
      <c r="F6" s="99">
        <v>92</v>
      </c>
      <c r="G6" s="100">
        <v>317.639096</v>
      </c>
      <c r="H6" s="99">
        <v>395</v>
      </c>
      <c r="I6" s="100">
        <v>782.12474032583987</v>
      </c>
      <c r="J6" s="121">
        <f t="shared" si="0"/>
        <v>1883.6667533258399</v>
      </c>
    </row>
    <row r="7" spans="1:10">
      <c r="A7" s="111">
        <v>6</v>
      </c>
      <c r="B7" s="137" t="s">
        <v>307</v>
      </c>
      <c r="C7" s="113" t="s">
        <v>162</v>
      </c>
      <c r="D7" s="99">
        <v>79</v>
      </c>
      <c r="E7" s="100">
        <v>1064.1280420000001</v>
      </c>
      <c r="F7" s="99">
        <v>28</v>
      </c>
      <c r="G7" s="100">
        <v>376.66604100000001</v>
      </c>
      <c r="H7" s="99">
        <v>72</v>
      </c>
      <c r="I7" s="100">
        <v>69.757297109768956</v>
      </c>
      <c r="J7" s="121">
        <f t="shared" si="0"/>
        <v>1510.5513801097691</v>
      </c>
    </row>
    <row r="8" spans="1:10">
      <c r="A8" s="111">
        <v>7</v>
      </c>
      <c r="B8" s="137" t="s">
        <v>312</v>
      </c>
      <c r="C8" s="113" t="s">
        <v>161</v>
      </c>
      <c r="D8" s="99">
        <v>69</v>
      </c>
      <c r="E8" s="100">
        <v>405.03560499999998</v>
      </c>
      <c r="F8" s="99">
        <v>38</v>
      </c>
      <c r="G8" s="100">
        <v>160.48677518</v>
      </c>
      <c r="H8" s="99">
        <v>142</v>
      </c>
      <c r="I8" s="100">
        <v>362.82623019624987</v>
      </c>
      <c r="J8" s="121">
        <f t="shared" si="0"/>
        <v>928.34861037624989</v>
      </c>
    </row>
    <row r="9" spans="1:10">
      <c r="A9" s="111">
        <v>8</v>
      </c>
      <c r="B9" s="137" t="s">
        <v>313</v>
      </c>
      <c r="C9" s="113" t="s">
        <v>163</v>
      </c>
      <c r="D9" s="99">
        <v>153</v>
      </c>
      <c r="E9" s="100">
        <v>429.96638000000002</v>
      </c>
      <c r="F9" s="99">
        <v>99</v>
      </c>
      <c r="G9" s="100">
        <v>381.87388728906251</v>
      </c>
      <c r="H9" s="99">
        <v>162</v>
      </c>
      <c r="I9" s="100">
        <v>89.352225716314891</v>
      </c>
      <c r="J9" s="121">
        <f t="shared" si="0"/>
        <v>901.1924930053774</v>
      </c>
    </row>
    <row r="10" spans="1:10">
      <c r="A10" s="111">
        <v>9</v>
      </c>
      <c r="B10" s="137" t="s">
        <v>314</v>
      </c>
      <c r="C10" s="113" t="s">
        <v>168</v>
      </c>
      <c r="D10" s="99">
        <v>35</v>
      </c>
      <c r="E10" s="100">
        <v>395.29562800000002</v>
      </c>
      <c r="F10" s="99">
        <v>55</v>
      </c>
      <c r="G10" s="100">
        <v>432.49199399999998</v>
      </c>
      <c r="H10" s="99">
        <v>39</v>
      </c>
      <c r="I10" s="100">
        <v>66.901709251387615</v>
      </c>
      <c r="J10" s="121">
        <f t="shared" si="0"/>
        <v>894.68933125138767</v>
      </c>
    </row>
    <row r="11" spans="1:10">
      <c r="A11" s="111">
        <v>10</v>
      </c>
      <c r="B11" s="137" t="s">
        <v>315</v>
      </c>
      <c r="C11" s="113" t="s">
        <v>166</v>
      </c>
      <c r="D11" s="99">
        <v>113</v>
      </c>
      <c r="E11" s="100">
        <v>326.24147099999999</v>
      </c>
      <c r="F11" s="99">
        <v>102</v>
      </c>
      <c r="G11" s="100">
        <v>305.11305700000003</v>
      </c>
      <c r="H11" s="99">
        <v>132</v>
      </c>
      <c r="I11" s="100">
        <v>178.94206572026147</v>
      </c>
      <c r="J11" s="121">
        <f t="shared" si="0"/>
        <v>810.29659372026151</v>
      </c>
    </row>
    <row r="12" spans="1:10">
      <c r="A12" s="111">
        <v>11</v>
      </c>
      <c r="B12" s="137" t="s">
        <v>316</v>
      </c>
      <c r="C12" s="113" t="s">
        <v>165</v>
      </c>
      <c r="D12" s="99">
        <v>33</v>
      </c>
      <c r="E12" s="100">
        <v>574.255043</v>
      </c>
      <c r="F12" s="99">
        <v>33</v>
      </c>
      <c r="G12" s="100">
        <v>145.256294</v>
      </c>
      <c r="H12" s="99">
        <v>28</v>
      </c>
      <c r="I12" s="100">
        <v>10.243370661874843</v>
      </c>
      <c r="J12" s="121">
        <f t="shared" si="0"/>
        <v>729.75470766187482</v>
      </c>
    </row>
    <row r="13" spans="1:10">
      <c r="A13" s="111">
        <v>12</v>
      </c>
      <c r="B13" s="137" t="s">
        <v>317</v>
      </c>
      <c r="C13" s="113" t="s">
        <v>201</v>
      </c>
      <c r="D13" s="99">
        <v>8</v>
      </c>
      <c r="E13" s="100">
        <v>541.12480800000003</v>
      </c>
      <c r="F13" s="99">
        <v>2</v>
      </c>
      <c r="G13" s="100">
        <v>5.6195649999999997</v>
      </c>
      <c r="H13" s="99">
        <v>7</v>
      </c>
      <c r="I13" s="100">
        <v>21.957591649995699</v>
      </c>
      <c r="J13" s="121">
        <f t="shared" si="0"/>
        <v>568.70196464999572</v>
      </c>
    </row>
    <row r="14" spans="1:10">
      <c r="A14" s="111">
        <v>13</v>
      </c>
      <c r="B14" s="137" t="s">
        <v>318</v>
      </c>
      <c r="C14" s="113" t="s">
        <v>157</v>
      </c>
      <c r="D14" s="99">
        <v>15</v>
      </c>
      <c r="E14" s="100">
        <v>388.15810199999999</v>
      </c>
      <c r="F14" s="99">
        <v>29</v>
      </c>
      <c r="G14" s="100">
        <v>121.910752</v>
      </c>
      <c r="H14" s="99">
        <v>34</v>
      </c>
      <c r="I14" s="100">
        <v>37.996946061191366</v>
      </c>
      <c r="J14" s="121">
        <f t="shared" si="0"/>
        <v>548.06580006119134</v>
      </c>
    </row>
    <row r="15" spans="1:10">
      <c r="A15" s="111">
        <v>14</v>
      </c>
      <c r="B15" s="137" t="s">
        <v>319</v>
      </c>
      <c r="C15" s="113" t="s">
        <v>177</v>
      </c>
      <c r="D15" s="99">
        <v>28</v>
      </c>
      <c r="E15" s="100">
        <v>497.49656199999998</v>
      </c>
      <c r="F15" s="99">
        <v>13</v>
      </c>
      <c r="G15" s="100">
        <v>20.489530999999999</v>
      </c>
      <c r="H15" s="99">
        <v>32</v>
      </c>
      <c r="I15" s="100">
        <v>22.724484725687095</v>
      </c>
      <c r="J15" s="121">
        <f t="shared" si="0"/>
        <v>540.71057772568713</v>
      </c>
    </row>
    <row r="16" spans="1:10">
      <c r="A16" s="111">
        <v>15</v>
      </c>
      <c r="B16" s="137" t="s">
        <v>320</v>
      </c>
      <c r="C16" s="113" t="s">
        <v>170</v>
      </c>
      <c r="D16" s="99">
        <v>32</v>
      </c>
      <c r="E16" s="100">
        <v>164.42</v>
      </c>
      <c r="F16" s="99">
        <v>46</v>
      </c>
      <c r="G16" s="100">
        <v>322.79723201249999</v>
      </c>
      <c r="H16" s="99">
        <v>42</v>
      </c>
      <c r="I16" s="100">
        <v>33.058740354265296</v>
      </c>
      <c r="J16" s="121">
        <f t="shared" si="0"/>
        <v>520.27597236676525</v>
      </c>
    </row>
    <row r="17" spans="1:10">
      <c r="A17" s="111">
        <v>16</v>
      </c>
      <c r="B17" s="137" t="s">
        <v>321</v>
      </c>
      <c r="C17" s="118" t="s">
        <v>185</v>
      </c>
      <c r="D17" s="99">
        <v>16</v>
      </c>
      <c r="E17" s="100">
        <v>465.98547200000002</v>
      </c>
      <c r="F17" s="99">
        <v>2</v>
      </c>
      <c r="G17" s="100">
        <v>14.88</v>
      </c>
      <c r="H17" s="99">
        <v>16</v>
      </c>
      <c r="I17" s="100">
        <v>24.793811429801156</v>
      </c>
      <c r="J17" s="121">
        <f t="shared" si="0"/>
        <v>505.65928342980118</v>
      </c>
    </row>
    <row r="18" spans="1:10">
      <c r="A18" s="111">
        <v>17</v>
      </c>
      <c r="B18" s="137" t="s">
        <v>322</v>
      </c>
      <c r="C18" s="113" t="s">
        <v>164</v>
      </c>
      <c r="D18" s="99">
        <v>22</v>
      </c>
      <c r="E18" s="100">
        <v>241.73641499999999</v>
      </c>
      <c r="F18" s="99">
        <v>34</v>
      </c>
      <c r="G18" s="100">
        <v>203.026622</v>
      </c>
      <c r="H18" s="99">
        <v>40</v>
      </c>
      <c r="I18" s="100">
        <v>43.01184392290655</v>
      </c>
      <c r="J18" s="121">
        <f t="shared" si="0"/>
        <v>487.77488092290656</v>
      </c>
    </row>
    <row r="19" spans="1:10">
      <c r="A19" s="111">
        <v>18</v>
      </c>
      <c r="B19" s="137" t="s">
        <v>323</v>
      </c>
      <c r="C19" s="113" t="s">
        <v>178</v>
      </c>
      <c r="D19" s="99">
        <v>20</v>
      </c>
      <c r="E19" s="100">
        <v>373.92266599999999</v>
      </c>
      <c r="F19" s="99">
        <v>12</v>
      </c>
      <c r="G19" s="100">
        <v>24.302060999999998</v>
      </c>
      <c r="H19" s="99">
        <v>16</v>
      </c>
      <c r="I19" s="100">
        <v>2.5449290671679439</v>
      </c>
      <c r="J19" s="121">
        <f t="shared" si="0"/>
        <v>400.76965606716794</v>
      </c>
    </row>
    <row r="20" spans="1:10">
      <c r="A20" s="111">
        <v>19</v>
      </c>
      <c r="B20" s="137" t="s">
        <v>324</v>
      </c>
      <c r="C20" s="113" t="s">
        <v>171</v>
      </c>
      <c r="D20" s="99">
        <v>48</v>
      </c>
      <c r="E20" s="100">
        <v>322.381325</v>
      </c>
      <c r="F20" s="99">
        <v>18</v>
      </c>
      <c r="G20" s="100">
        <v>26.151533000000001</v>
      </c>
      <c r="H20" s="99">
        <v>18</v>
      </c>
      <c r="I20" s="100">
        <v>20.566953783308932</v>
      </c>
      <c r="J20" s="121">
        <f t="shared" si="0"/>
        <v>369.09981178330895</v>
      </c>
    </row>
    <row r="21" spans="1:10">
      <c r="A21" s="111">
        <v>20</v>
      </c>
      <c r="B21" s="137" t="s">
        <v>325</v>
      </c>
      <c r="C21" s="113" t="s">
        <v>167</v>
      </c>
      <c r="D21" s="99">
        <v>14</v>
      </c>
      <c r="E21" s="100">
        <v>240.297</v>
      </c>
      <c r="F21" s="99">
        <v>7</v>
      </c>
      <c r="G21" s="100">
        <v>100.95305500000001</v>
      </c>
      <c r="H21" s="99">
        <v>22</v>
      </c>
      <c r="I21" s="100">
        <v>8.2932917485925817</v>
      </c>
      <c r="J21" s="121">
        <f t="shared" si="0"/>
        <v>349.54334674859257</v>
      </c>
    </row>
    <row r="22" spans="1:10">
      <c r="A22" s="111">
        <v>21</v>
      </c>
      <c r="B22" s="137" t="s">
        <v>326</v>
      </c>
      <c r="C22" s="113" t="s">
        <v>176</v>
      </c>
      <c r="D22" s="99">
        <v>19</v>
      </c>
      <c r="E22" s="100">
        <v>221.547336</v>
      </c>
      <c r="F22" s="99">
        <v>17</v>
      </c>
      <c r="G22" s="100">
        <v>59.636676999999999</v>
      </c>
      <c r="H22" s="99">
        <v>10</v>
      </c>
      <c r="I22" s="100">
        <v>9.5556365750030352</v>
      </c>
      <c r="J22" s="121">
        <f t="shared" si="0"/>
        <v>290.739649575003</v>
      </c>
    </row>
    <row r="23" spans="1:10">
      <c r="A23" s="111">
        <v>22</v>
      </c>
      <c r="B23" s="137" t="s">
        <v>327</v>
      </c>
      <c r="C23" s="113" t="s">
        <v>276</v>
      </c>
      <c r="D23" s="99">
        <v>3</v>
      </c>
      <c r="E23" s="100">
        <v>295.11397299999999</v>
      </c>
      <c r="F23" s="99">
        <v>1</v>
      </c>
      <c r="G23" s="100">
        <v>-10.967000000000001</v>
      </c>
      <c r="H23" s="99">
        <v>2</v>
      </c>
      <c r="I23" s="100">
        <v>0.11621330808298187</v>
      </c>
      <c r="J23" s="121">
        <f t="shared" si="0"/>
        <v>284.26318630808299</v>
      </c>
    </row>
    <row r="24" spans="1:10">
      <c r="A24" s="111">
        <v>23</v>
      </c>
      <c r="B24" s="137" t="s">
        <v>328</v>
      </c>
      <c r="C24" s="113" t="s">
        <v>180</v>
      </c>
      <c r="D24" s="99">
        <v>6</v>
      </c>
      <c r="E24" s="100">
        <v>104.42</v>
      </c>
      <c r="F24" s="99">
        <v>9</v>
      </c>
      <c r="G24" s="100">
        <v>52.521399000000002</v>
      </c>
      <c r="H24" s="99">
        <v>1</v>
      </c>
      <c r="I24" s="100">
        <v>82.835341</v>
      </c>
      <c r="J24" s="121">
        <f t="shared" si="0"/>
        <v>239.77673999999999</v>
      </c>
    </row>
    <row r="25" spans="1:10">
      <c r="A25" s="111">
        <v>24</v>
      </c>
      <c r="B25" s="137" t="s">
        <v>329</v>
      </c>
      <c r="C25" s="113" t="s">
        <v>169</v>
      </c>
      <c r="D25" s="99">
        <v>83</v>
      </c>
      <c r="E25" s="100">
        <v>128.855626</v>
      </c>
      <c r="F25" s="99">
        <v>20</v>
      </c>
      <c r="G25" s="100">
        <v>80.057353000000006</v>
      </c>
      <c r="H25" s="99">
        <v>105</v>
      </c>
      <c r="I25" s="100">
        <v>8.6303587728068507</v>
      </c>
      <c r="J25" s="121">
        <f t="shared" si="0"/>
        <v>217.54333777280686</v>
      </c>
    </row>
    <row r="26" spans="1:10">
      <c r="A26" s="111">
        <v>25</v>
      </c>
      <c r="B26" s="137" t="s">
        <v>330</v>
      </c>
      <c r="C26" s="105" t="s">
        <v>188</v>
      </c>
      <c r="D26" s="99">
        <v>10</v>
      </c>
      <c r="E26" s="100">
        <v>164.69580099999999</v>
      </c>
      <c r="F26" s="99">
        <v>0</v>
      </c>
      <c r="G26" s="100">
        <v>0</v>
      </c>
      <c r="H26" s="99">
        <v>6</v>
      </c>
      <c r="I26" s="100">
        <v>4.7502824154256515</v>
      </c>
      <c r="J26" s="121">
        <f t="shared" si="0"/>
        <v>169.44608341542565</v>
      </c>
    </row>
    <row r="27" spans="1:10">
      <c r="A27" s="111">
        <v>26</v>
      </c>
      <c r="B27" s="137" t="s">
        <v>331</v>
      </c>
      <c r="C27" s="113" t="s">
        <v>181</v>
      </c>
      <c r="D27" s="99">
        <v>9</v>
      </c>
      <c r="E27" s="100">
        <v>108.187264</v>
      </c>
      <c r="F27" s="99">
        <v>11</v>
      </c>
      <c r="G27" s="100">
        <v>55.281609000000003</v>
      </c>
      <c r="H27" s="99">
        <v>6</v>
      </c>
      <c r="I27" s="100">
        <v>3.6852256236541243</v>
      </c>
      <c r="J27" s="121">
        <f t="shared" si="0"/>
        <v>167.15409862365414</v>
      </c>
    </row>
    <row r="28" spans="1:10">
      <c r="A28" s="111">
        <v>27</v>
      </c>
      <c r="B28" s="137" t="s">
        <v>332</v>
      </c>
      <c r="C28" s="113" t="s">
        <v>277</v>
      </c>
      <c r="D28" s="99">
        <v>4</v>
      </c>
      <c r="E28" s="100">
        <v>149.622883</v>
      </c>
      <c r="F28" s="99">
        <v>0</v>
      </c>
      <c r="G28" s="100">
        <v>0</v>
      </c>
      <c r="H28" s="99">
        <v>1</v>
      </c>
      <c r="I28" s="100">
        <v>0.13584661728501299</v>
      </c>
      <c r="J28" s="121">
        <f t="shared" si="0"/>
        <v>149.75872961728501</v>
      </c>
    </row>
    <row r="29" spans="1:10">
      <c r="A29" s="111">
        <v>28</v>
      </c>
      <c r="B29" s="137" t="s">
        <v>333</v>
      </c>
      <c r="C29" s="113" t="s">
        <v>173</v>
      </c>
      <c r="D29" s="99">
        <v>3</v>
      </c>
      <c r="E29" s="100">
        <v>64.025000000000006</v>
      </c>
      <c r="F29" s="99">
        <v>7</v>
      </c>
      <c r="G29" s="100">
        <v>63.3</v>
      </c>
      <c r="H29" s="99">
        <v>3</v>
      </c>
      <c r="I29" s="100">
        <v>4.247556598089008</v>
      </c>
      <c r="J29" s="121">
        <f t="shared" si="0"/>
        <v>131.57255659808902</v>
      </c>
    </row>
    <row r="30" spans="1:10">
      <c r="A30" s="111">
        <v>29</v>
      </c>
      <c r="B30" s="137" t="s">
        <v>334</v>
      </c>
      <c r="C30" s="113" t="s">
        <v>179</v>
      </c>
      <c r="D30" s="99">
        <v>3</v>
      </c>
      <c r="E30" s="100">
        <v>2.78851</v>
      </c>
      <c r="F30" s="99">
        <v>4</v>
      </c>
      <c r="G30" s="100">
        <v>31.628034</v>
      </c>
      <c r="H30" s="99">
        <v>15</v>
      </c>
      <c r="I30" s="100">
        <v>83.074327346819331</v>
      </c>
      <c r="J30" s="121">
        <f t="shared" si="0"/>
        <v>117.49087134681933</v>
      </c>
    </row>
    <row r="31" spans="1:10">
      <c r="A31" s="111">
        <v>30</v>
      </c>
      <c r="B31" s="137" t="s">
        <v>335</v>
      </c>
      <c r="C31" s="113" t="s">
        <v>184</v>
      </c>
      <c r="D31" s="99">
        <v>7</v>
      </c>
      <c r="E31" s="100">
        <v>29.605566</v>
      </c>
      <c r="F31" s="99">
        <v>2</v>
      </c>
      <c r="G31" s="100">
        <v>42</v>
      </c>
      <c r="H31" s="99">
        <v>5</v>
      </c>
      <c r="I31" s="100">
        <v>44.126392938021866</v>
      </c>
      <c r="J31" s="121">
        <f t="shared" si="0"/>
        <v>115.73195893802186</v>
      </c>
    </row>
    <row r="32" spans="1:10">
      <c r="A32" s="111">
        <v>31</v>
      </c>
      <c r="B32" s="137" t="s">
        <v>336</v>
      </c>
      <c r="C32" s="118" t="s">
        <v>182</v>
      </c>
      <c r="D32" s="99">
        <v>6</v>
      </c>
      <c r="E32" s="100">
        <v>77.767493999999999</v>
      </c>
      <c r="F32" s="99">
        <v>3</v>
      </c>
      <c r="G32" s="100">
        <v>1.1872149999999999</v>
      </c>
      <c r="H32" s="99">
        <v>27</v>
      </c>
      <c r="I32" s="100">
        <v>21.493678009041403</v>
      </c>
      <c r="J32" s="121">
        <f t="shared" si="0"/>
        <v>100.4483870090414</v>
      </c>
    </row>
    <row r="33" spans="1:10">
      <c r="A33" s="111">
        <v>32</v>
      </c>
      <c r="B33" s="137" t="s">
        <v>337</v>
      </c>
      <c r="C33" s="113" t="s">
        <v>172</v>
      </c>
      <c r="D33" s="99">
        <v>16</v>
      </c>
      <c r="E33" s="100">
        <v>50.940392000000003</v>
      </c>
      <c r="F33" s="99">
        <v>8</v>
      </c>
      <c r="G33" s="100">
        <v>20.21715</v>
      </c>
      <c r="H33" s="99">
        <v>19</v>
      </c>
      <c r="I33" s="100">
        <v>26.750800956658111</v>
      </c>
      <c r="J33" s="121">
        <f t="shared" si="0"/>
        <v>97.908342956658117</v>
      </c>
    </row>
    <row r="34" spans="1:10">
      <c r="A34" s="111">
        <v>33</v>
      </c>
      <c r="B34" s="137" t="s">
        <v>338</v>
      </c>
      <c r="C34" s="113" t="s">
        <v>174</v>
      </c>
      <c r="D34" s="99">
        <v>11</v>
      </c>
      <c r="E34" s="100">
        <v>82.808165000000002</v>
      </c>
      <c r="F34" s="99">
        <v>1</v>
      </c>
      <c r="G34" s="100">
        <v>0.29589399999999999</v>
      </c>
      <c r="H34" s="99">
        <v>9</v>
      </c>
      <c r="I34" s="100">
        <v>7.7834002883704878</v>
      </c>
      <c r="J34" s="121">
        <f t="shared" si="0"/>
        <v>90.887459288370493</v>
      </c>
    </row>
    <row r="35" spans="1:10">
      <c r="A35" s="111">
        <v>34</v>
      </c>
      <c r="B35" s="137" t="s">
        <v>339</v>
      </c>
      <c r="C35" s="105" t="s">
        <v>194</v>
      </c>
      <c r="D35" s="99">
        <v>5</v>
      </c>
      <c r="E35" s="100">
        <v>30.255673999999999</v>
      </c>
      <c r="F35" s="99">
        <v>2</v>
      </c>
      <c r="G35" s="100">
        <v>13.446827000000001</v>
      </c>
      <c r="H35" s="99">
        <v>116</v>
      </c>
      <c r="I35" s="100">
        <v>32.863120722138248</v>
      </c>
      <c r="J35" s="121">
        <f t="shared" si="0"/>
        <v>76.565621722138246</v>
      </c>
    </row>
    <row r="36" spans="1:10">
      <c r="A36" s="111">
        <v>35</v>
      </c>
      <c r="B36" s="137" t="s">
        <v>340</v>
      </c>
      <c r="C36" s="113" t="s">
        <v>200</v>
      </c>
      <c r="D36" s="99">
        <v>2</v>
      </c>
      <c r="E36" s="100">
        <v>70.387843000000004</v>
      </c>
      <c r="F36" s="99">
        <v>5</v>
      </c>
      <c r="G36" s="100">
        <v>-18.762944000000001</v>
      </c>
      <c r="H36" s="99">
        <v>1</v>
      </c>
      <c r="I36" s="100">
        <v>0.52485000000000004</v>
      </c>
      <c r="J36" s="121">
        <f t="shared" si="0"/>
        <v>52.149749</v>
      </c>
    </row>
    <row r="37" spans="1:10">
      <c r="A37" s="111">
        <v>36</v>
      </c>
      <c r="B37" s="137" t="s">
        <v>341</v>
      </c>
      <c r="C37" s="113" t="s">
        <v>187</v>
      </c>
      <c r="D37" s="99">
        <v>4</v>
      </c>
      <c r="E37" s="100">
        <v>10.934782</v>
      </c>
      <c r="F37" s="99">
        <v>3</v>
      </c>
      <c r="G37" s="100">
        <v>4.8525840000000002</v>
      </c>
      <c r="H37" s="99">
        <v>15</v>
      </c>
      <c r="I37" s="100">
        <v>29.211515704772321</v>
      </c>
      <c r="J37" s="121">
        <f t="shared" si="0"/>
        <v>44.998881704772323</v>
      </c>
    </row>
    <row r="38" spans="1:10">
      <c r="A38" s="111">
        <v>37</v>
      </c>
      <c r="B38" s="137" t="s">
        <v>342</v>
      </c>
      <c r="C38" s="113" t="s">
        <v>205</v>
      </c>
      <c r="D38" s="99">
        <v>5</v>
      </c>
      <c r="E38" s="100">
        <v>31.717624000000001</v>
      </c>
      <c r="F38" s="99">
        <v>1</v>
      </c>
      <c r="G38" s="100">
        <v>0.46842099999999998</v>
      </c>
      <c r="H38" s="99">
        <v>11</v>
      </c>
      <c r="I38" s="100">
        <v>11.43468552247224</v>
      </c>
      <c r="J38" s="121">
        <f t="shared" si="0"/>
        <v>43.620730522472243</v>
      </c>
    </row>
    <row r="39" spans="1:10">
      <c r="A39" s="111">
        <v>38</v>
      </c>
      <c r="B39" s="137" t="s">
        <v>343</v>
      </c>
      <c r="C39" s="113" t="s">
        <v>189</v>
      </c>
      <c r="D39" s="99">
        <v>6</v>
      </c>
      <c r="E39" s="100">
        <v>18.423287999999999</v>
      </c>
      <c r="F39" s="99">
        <v>0</v>
      </c>
      <c r="G39" s="100">
        <v>0</v>
      </c>
      <c r="H39" s="99">
        <v>23</v>
      </c>
      <c r="I39" s="100">
        <v>23.772166715305158</v>
      </c>
      <c r="J39" s="121">
        <f t="shared" si="0"/>
        <v>42.195454715305161</v>
      </c>
    </row>
    <row r="40" spans="1:10">
      <c r="A40" s="111">
        <v>39</v>
      </c>
      <c r="B40" s="137" t="s">
        <v>344</v>
      </c>
      <c r="C40" s="113" t="s">
        <v>208</v>
      </c>
      <c r="D40" s="99">
        <v>1</v>
      </c>
      <c r="E40" s="100">
        <v>40.772531999999998</v>
      </c>
      <c r="F40" s="99">
        <v>0</v>
      </c>
      <c r="G40" s="100">
        <v>0</v>
      </c>
      <c r="H40" s="99">
        <v>1</v>
      </c>
      <c r="I40" s="100">
        <v>4.3040371868812904E-2</v>
      </c>
      <c r="J40" s="121">
        <f t="shared" si="0"/>
        <v>40.815572371868811</v>
      </c>
    </row>
    <row r="41" spans="1:10">
      <c r="A41" s="111">
        <v>40</v>
      </c>
      <c r="B41" s="137" t="s">
        <v>345</v>
      </c>
      <c r="C41" s="113" t="s">
        <v>186</v>
      </c>
      <c r="D41" s="99">
        <v>2</v>
      </c>
      <c r="E41" s="100">
        <v>3.58</v>
      </c>
      <c r="F41" s="99">
        <v>3</v>
      </c>
      <c r="G41" s="100">
        <v>8.8603579999999997</v>
      </c>
      <c r="H41" s="99">
        <v>9</v>
      </c>
      <c r="I41" s="100">
        <v>11.838211242145142</v>
      </c>
      <c r="J41" s="121">
        <f t="shared" si="0"/>
        <v>24.278569242145142</v>
      </c>
    </row>
    <row r="42" spans="1:10">
      <c r="A42" s="111">
        <v>41</v>
      </c>
      <c r="B42" s="137" t="s">
        <v>346</v>
      </c>
      <c r="C42" s="113" t="s">
        <v>279</v>
      </c>
      <c r="D42" s="99">
        <v>0</v>
      </c>
      <c r="E42" s="100">
        <v>0</v>
      </c>
      <c r="F42" s="99">
        <v>1</v>
      </c>
      <c r="G42" s="100">
        <v>10.1</v>
      </c>
      <c r="H42" s="99">
        <v>5</v>
      </c>
      <c r="I42" s="100">
        <v>10.07450488370195</v>
      </c>
      <c r="J42" s="121">
        <f t="shared" si="0"/>
        <v>20.17450488370195</v>
      </c>
    </row>
    <row r="43" spans="1:10">
      <c r="A43" s="111">
        <v>42</v>
      </c>
      <c r="B43" s="137" t="s">
        <v>347</v>
      </c>
      <c r="C43" s="113" t="s">
        <v>191</v>
      </c>
      <c r="D43" s="99">
        <v>3</v>
      </c>
      <c r="E43" s="100">
        <v>10</v>
      </c>
      <c r="F43" s="99">
        <v>0</v>
      </c>
      <c r="G43" s="100">
        <v>0</v>
      </c>
      <c r="H43" s="99">
        <v>41</v>
      </c>
      <c r="I43" s="100">
        <v>8.3361439230438048</v>
      </c>
      <c r="J43" s="121">
        <f t="shared" si="0"/>
        <v>18.336143923043807</v>
      </c>
    </row>
    <row r="44" spans="1:10">
      <c r="A44" s="111">
        <v>43</v>
      </c>
      <c r="B44" s="137" t="s">
        <v>348</v>
      </c>
      <c r="C44" s="113" t="s">
        <v>192</v>
      </c>
      <c r="D44" s="99">
        <v>0</v>
      </c>
      <c r="E44" s="100">
        <v>0</v>
      </c>
      <c r="F44" s="99">
        <v>1</v>
      </c>
      <c r="G44" s="100">
        <v>1.726817</v>
      </c>
      <c r="H44" s="99">
        <v>6</v>
      </c>
      <c r="I44" s="100">
        <v>14.482927175690804</v>
      </c>
      <c r="J44" s="121">
        <f t="shared" si="0"/>
        <v>16.209744175690805</v>
      </c>
    </row>
    <row r="45" spans="1:10">
      <c r="A45" s="111">
        <v>44</v>
      </c>
      <c r="B45" s="137" t="s">
        <v>349</v>
      </c>
      <c r="C45" s="113" t="s">
        <v>199</v>
      </c>
      <c r="D45" s="99">
        <v>2</v>
      </c>
      <c r="E45" s="100">
        <v>10.282038999999999</v>
      </c>
      <c r="F45" s="99">
        <v>0</v>
      </c>
      <c r="G45" s="100">
        <v>0</v>
      </c>
      <c r="H45" s="99">
        <v>8</v>
      </c>
      <c r="I45" s="100">
        <v>5.2912359203322676</v>
      </c>
      <c r="J45" s="121">
        <f t="shared" si="0"/>
        <v>15.573274920332267</v>
      </c>
    </row>
    <row r="46" spans="1:10">
      <c r="A46" s="111">
        <v>45</v>
      </c>
      <c r="B46" s="137" t="s">
        <v>350</v>
      </c>
      <c r="C46" s="113" t="s">
        <v>190</v>
      </c>
      <c r="D46" s="99">
        <v>1</v>
      </c>
      <c r="E46" s="100">
        <v>5</v>
      </c>
      <c r="F46" s="99">
        <v>0</v>
      </c>
      <c r="G46" s="100">
        <v>0</v>
      </c>
      <c r="H46" s="99">
        <v>19</v>
      </c>
      <c r="I46" s="100">
        <v>9.3169277782560069</v>
      </c>
      <c r="J46" s="121">
        <f t="shared" si="0"/>
        <v>14.316927778256007</v>
      </c>
    </row>
    <row r="47" spans="1:10">
      <c r="A47" s="111">
        <v>46</v>
      </c>
      <c r="B47" s="137" t="s">
        <v>351</v>
      </c>
      <c r="C47" s="113" t="s">
        <v>202</v>
      </c>
      <c r="D47" s="99">
        <v>1</v>
      </c>
      <c r="E47" s="100">
        <v>12</v>
      </c>
      <c r="F47" s="99">
        <v>0</v>
      </c>
      <c r="G47" s="100">
        <v>0</v>
      </c>
      <c r="H47" s="99">
        <v>4</v>
      </c>
      <c r="I47" s="100">
        <v>2.2957520493242662</v>
      </c>
      <c r="J47" s="121">
        <f t="shared" si="0"/>
        <v>14.295752049324266</v>
      </c>
    </row>
    <row r="48" spans="1:10">
      <c r="A48" s="111">
        <v>47</v>
      </c>
      <c r="B48" s="137" t="s">
        <v>352</v>
      </c>
      <c r="C48" s="113" t="s">
        <v>198</v>
      </c>
      <c r="D48" s="99">
        <v>1</v>
      </c>
      <c r="E48" s="100">
        <v>7</v>
      </c>
      <c r="F48" s="99">
        <v>1</v>
      </c>
      <c r="G48" s="100">
        <v>0.43225400000000003</v>
      </c>
      <c r="H48" s="99">
        <v>2</v>
      </c>
      <c r="I48" s="100">
        <v>0.86080743737625842</v>
      </c>
      <c r="J48" s="121">
        <f t="shared" si="0"/>
        <v>8.2930614373762594</v>
      </c>
    </row>
    <row r="49" spans="1:10">
      <c r="A49" s="111">
        <v>48</v>
      </c>
      <c r="B49" s="137" t="s">
        <v>353</v>
      </c>
      <c r="C49" s="105" t="s">
        <v>196</v>
      </c>
      <c r="D49" s="99">
        <v>1</v>
      </c>
      <c r="E49" s="100">
        <v>2.0191560000000002</v>
      </c>
      <c r="F49" s="99">
        <v>1</v>
      </c>
      <c r="G49" s="100">
        <v>0.68031200000000003</v>
      </c>
      <c r="H49" s="99">
        <v>10</v>
      </c>
      <c r="I49" s="100">
        <v>5.5824282501506461</v>
      </c>
      <c r="J49" s="121">
        <f t="shared" si="0"/>
        <v>8.2818962501506466</v>
      </c>
    </row>
    <row r="50" spans="1:10">
      <c r="A50" s="111">
        <v>49</v>
      </c>
      <c r="B50" s="137" t="s">
        <v>354</v>
      </c>
      <c r="C50" s="113" t="s">
        <v>209</v>
      </c>
      <c r="D50" s="99">
        <v>1</v>
      </c>
      <c r="E50" s="100">
        <v>2.2555999999999998</v>
      </c>
      <c r="F50" s="99">
        <v>0</v>
      </c>
      <c r="G50" s="100">
        <v>0</v>
      </c>
      <c r="H50" s="99">
        <v>1</v>
      </c>
      <c r="I50" s="100">
        <v>5.3989842472238996</v>
      </c>
      <c r="J50" s="121">
        <f t="shared" si="0"/>
        <v>7.6545842472238999</v>
      </c>
    </row>
    <row r="51" spans="1:10">
      <c r="A51" s="111">
        <v>50</v>
      </c>
      <c r="B51" s="137" t="s">
        <v>355</v>
      </c>
      <c r="C51" s="113" t="s">
        <v>197</v>
      </c>
      <c r="D51" s="99">
        <v>1</v>
      </c>
      <c r="E51" s="100">
        <v>1.833132</v>
      </c>
      <c r="F51" s="99">
        <v>1</v>
      </c>
      <c r="G51" s="100">
        <v>1.5</v>
      </c>
      <c r="H51" s="99">
        <v>1</v>
      </c>
      <c r="I51" s="100">
        <v>2.3645967117155902</v>
      </c>
      <c r="J51" s="121">
        <f t="shared" si="0"/>
        <v>5.6977287117155901</v>
      </c>
    </row>
    <row r="52" spans="1:10">
      <c r="A52" s="111">
        <v>51</v>
      </c>
      <c r="B52" s="137" t="s">
        <v>356</v>
      </c>
      <c r="C52" s="113" t="s">
        <v>195</v>
      </c>
      <c r="D52" s="99">
        <v>1</v>
      </c>
      <c r="E52" s="100">
        <v>5</v>
      </c>
      <c r="F52" s="99">
        <v>0</v>
      </c>
      <c r="G52" s="100">
        <v>0</v>
      </c>
      <c r="H52" s="99">
        <v>1</v>
      </c>
      <c r="I52" s="100">
        <v>8.1776706550744593E-2</v>
      </c>
      <c r="J52" s="121">
        <f t="shared" si="0"/>
        <v>5.0817767065507446</v>
      </c>
    </row>
    <row r="53" spans="1:10">
      <c r="A53" s="111">
        <v>52</v>
      </c>
      <c r="B53" s="137" t="s">
        <v>357</v>
      </c>
      <c r="C53" s="113" t="s">
        <v>193</v>
      </c>
      <c r="D53" s="99">
        <v>1</v>
      </c>
      <c r="E53" s="100">
        <v>4.0522470000000004</v>
      </c>
      <c r="F53" s="99">
        <v>0</v>
      </c>
      <c r="G53" s="100">
        <v>0</v>
      </c>
      <c r="H53" s="99">
        <v>0</v>
      </c>
      <c r="I53" s="100">
        <v>0</v>
      </c>
      <c r="J53" s="121">
        <f t="shared" si="0"/>
        <v>4.0522470000000004</v>
      </c>
    </row>
    <row r="54" spans="1:10">
      <c r="A54" s="111">
        <v>53</v>
      </c>
      <c r="B54" s="137" t="s">
        <v>358</v>
      </c>
      <c r="C54" s="113" t="s">
        <v>278</v>
      </c>
      <c r="D54" s="99">
        <v>0</v>
      </c>
      <c r="E54" s="100">
        <v>0</v>
      </c>
      <c r="F54" s="99">
        <v>0</v>
      </c>
      <c r="G54" s="100">
        <v>0</v>
      </c>
      <c r="H54" s="99">
        <v>1</v>
      </c>
      <c r="I54" s="100">
        <v>0.87892743393302897</v>
      </c>
      <c r="J54" s="121">
        <f t="shared" si="0"/>
        <v>0.87892743393302897</v>
      </c>
    </row>
    <row r="55" spans="1:10">
      <c r="A55" s="111">
        <v>54</v>
      </c>
      <c r="B55" s="137" t="s">
        <v>359</v>
      </c>
      <c r="C55" s="113" t="s">
        <v>203</v>
      </c>
      <c r="D55" s="99">
        <v>1</v>
      </c>
      <c r="E55" s="100">
        <v>0.215</v>
      </c>
      <c r="F55" s="99">
        <v>0</v>
      </c>
      <c r="G55" s="100">
        <v>0</v>
      </c>
      <c r="H55" s="99">
        <v>3</v>
      </c>
      <c r="I55" s="100">
        <v>0.20280623224584671</v>
      </c>
      <c r="J55" s="121">
        <f t="shared" si="0"/>
        <v>0.41780623224584668</v>
      </c>
    </row>
    <row r="56" spans="1:10">
      <c r="A56" s="111">
        <v>55</v>
      </c>
      <c r="B56" s="137" t="s">
        <v>360</v>
      </c>
      <c r="C56" s="113" t="s">
        <v>204</v>
      </c>
      <c r="D56" s="99">
        <v>0</v>
      </c>
      <c r="E56" s="100">
        <v>0</v>
      </c>
      <c r="F56" s="99">
        <v>0</v>
      </c>
      <c r="G56" s="100">
        <v>0</v>
      </c>
      <c r="H56" s="99">
        <v>3</v>
      </c>
      <c r="I56" s="100">
        <v>0.30864250667125709</v>
      </c>
      <c r="J56" s="121">
        <f t="shared" si="0"/>
        <v>0.30864250667125709</v>
      </c>
    </row>
    <row r="57" spans="1:10">
      <c r="A57" s="111">
        <v>56</v>
      </c>
      <c r="B57" s="137" t="s">
        <v>361</v>
      </c>
      <c r="C57" s="113" t="s">
        <v>282</v>
      </c>
      <c r="D57" s="99">
        <v>0</v>
      </c>
      <c r="E57" s="100">
        <v>0</v>
      </c>
      <c r="F57" s="99">
        <v>0</v>
      </c>
      <c r="G57" s="100">
        <v>0</v>
      </c>
      <c r="H57" s="99">
        <v>1</v>
      </c>
      <c r="I57" s="100">
        <v>0.115132994749075</v>
      </c>
      <c r="J57" s="121">
        <f t="shared" si="0"/>
        <v>0.115132994749075</v>
      </c>
    </row>
    <row r="58" spans="1:10">
      <c r="A58" s="111">
        <v>57</v>
      </c>
      <c r="B58" s="137" t="s">
        <v>362</v>
      </c>
      <c r="C58" s="113" t="s">
        <v>206</v>
      </c>
      <c r="D58" s="99">
        <v>0</v>
      </c>
      <c r="E58" s="100">
        <v>0</v>
      </c>
      <c r="F58" s="99">
        <v>0</v>
      </c>
      <c r="G58" s="100">
        <v>0</v>
      </c>
      <c r="H58" s="99">
        <v>1</v>
      </c>
      <c r="I58" s="100">
        <v>8.4090746061805999E-2</v>
      </c>
      <c r="J58" s="121">
        <f t="shared" si="0"/>
        <v>8.4090746061805999E-2</v>
      </c>
    </row>
    <row r="59" spans="1:10">
      <c r="A59" s="111">
        <v>58</v>
      </c>
      <c r="B59" s="137" t="s">
        <v>363</v>
      </c>
      <c r="C59" s="113" t="s">
        <v>175</v>
      </c>
      <c r="D59" s="99">
        <v>8</v>
      </c>
      <c r="E59" s="100">
        <v>34.102477999999998</v>
      </c>
      <c r="F59" s="99">
        <v>10</v>
      </c>
      <c r="G59" s="100">
        <v>-97.555726000000007</v>
      </c>
      <c r="H59" s="99">
        <v>15</v>
      </c>
      <c r="I59" s="100">
        <v>27.355556615305158</v>
      </c>
      <c r="J59" s="121">
        <f t="shared" si="0"/>
        <v>-36.097691384694855</v>
      </c>
    </row>
    <row r="60" spans="1:10">
      <c r="A60" s="111">
        <v>59</v>
      </c>
      <c r="B60" s="137" t="s">
        <v>365</v>
      </c>
      <c r="C60" s="113" t="s">
        <v>280</v>
      </c>
      <c r="D60" s="99"/>
      <c r="E60" s="100"/>
      <c r="F60" s="99"/>
      <c r="G60" s="100"/>
      <c r="H60" s="99"/>
      <c r="I60" s="100"/>
      <c r="J60" s="121"/>
    </row>
    <row r="61" spans="1:10">
      <c r="A61" s="111">
        <v>60</v>
      </c>
      <c r="B61" s="137" t="s">
        <v>364</v>
      </c>
      <c r="C61" s="113" t="s">
        <v>183</v>
      </c>
      <c r="D61" s="99">
        <v>0</v>
      </c>
      <c r="E61" s="100">
        <v>0</v>
      </c>
      <c r="F61" s="99">
        <v>2</v>
      </c>
      <c r="G61" s="100">
        <v>-158.50708299999999</v>
      </c>
      <c r="H61" s="99">
        <v>9</v>
      </c>
      <c r="I61" s="100">
        <v>23.220940999980197</v>
      </c>
      <c r="J61" s="121">
        <f t="shared" si="0"/>
        <v>-135.28614200001979</v>
      </c>
    </row>
    <row r="62" spans="1:10">
      <c r="A62" s="111">
        <v>61</v>
      </c>
      <c r="B62" s="158" t="s">
        <v>367</v>
      </c>
      <c r="C62" s="113" t="s">
        <v>283</v>
      </c>
      <c r="D62" s="159"/>
      <c r="E62" s="160"/>
      <c r="F62" s="159"/>
      <c r="G62" s="160"/>
      <c r="H62" s="159"/>
      <c r="I62" s="160"/>
      <c r="J62" s="161"/>
    </row>
    <row r="63" spans="1:10">
      <c r="A63" s="111">
        <v>62</v>
      </c>
      <c r="B63" s="158" t="s">
        <v>368</v>
      </c>
      <c r="C63" s="113" t="s">
        <v>207</v>
      </c>
      <c r="D63" s="159"/>
      <c r="E63" s="160"/>
      <c r="F63" s="159"/>
      <c r="G63" s="160"/>
      <c r="H63" s="159"/>
      <c r="I63" s="160"/>
      <c r="J63" s="161"/>
    </row>
    <row r="64" spans="1:10">
      <c r="A64" s="111">
        <v>63</v>
      </c>
      <c r="B64" s="158" t="s">
        <v>366</v>
      </c>
      <c r="C64" s="113" t="s">
        <v>281</v>
      </c>
      <c r="D64" s="159"/>
      <c r="E64" s="160"/>
      <c r="F64" s="159"/>
      <c r="G64" s="160"/>
      <c r="H64" s="159"/>
      <c r="I64" s="160"/>
      <c r="J64" s="161"/>
    </row>
    <row r="65" spans="1:10">
      <c r="A65" s="142" t="s">
        <v>63</v>
      </c>
      <c r="B65" s="152"/>
      <c r="C65" s="143"/>
      <c r="D65" s="72">
        <f t="shared" ref="D65:J65" si="1">SUM(D2:D61)</f>
        <v>2523</v>
      </c>
      <c r="E65" s="73">
        <f t="shared" si="1"/>
        <v>14646.417346000004</v>
      </c>
      <c r="F65" s="72">
        <f t="shared" si="1"/>
        <v>1140</v>
      </c>
      <c r="G65" s="73">
        <f t="shared" si="1"/>
        <v>6414.4856404600014</v>
      </c>
      <c r="H65" s="72">
        <f t="shared" si="1"/>
        <v>6141</v>
      </c>
      <c r="I65" s="73">
        <f t="shared" si="1"/>
        <v>7469.1981319629203</v>
      </c>
      <c r="J65" s="122">
        <f t="shared" si="1"/>
        <v>28530.101118422925</v>
      </c>
    </row>
  </sheetData>
  <mergeCells count="1">
    <mergeCell ref="A65:C65"/>
  </mergeCells>
  <conditionalFormatting sqref="C1:C59 C61 C65">
    <cfRule type="duplicateValues" dxfId="15" priority="13" stopIfTrue="1"/>
    <cfRule type="duplicateValues" dxfId="14" priority="14" stopIfTrue="1"/>
  </conditionalFormatting>
  <conditionalFormatting sqref="C2:C59 C61">
    <cfRule type="duplicateValues" dxfId="13" priority="15" stopIfTrue="1"/>
  </conditionalFormatting>
  <conditionalFormatting sqref="C60">
    <cfRule type="duplicateValues" dxfId="12" priority="10" stopIfTrue="1"/>
    <cfRule type="duplicateValues" dxfId="11" priority="11" stopIfTrue="1"/>
  </conditionalFormatting>
  <conditionalFormatting sqref="C60">
    <cfRule type="duplicateValues" dxfId="10" priority="12" stopIfTrue="1"/>
  </conditionalFormatting>
  <conditionalFormatting sqref="C64">
    <cfRule type="duplicateValues" dxfId="9" priority="7" stopIfTrue="1"/>
    <cfRule type="duplicateValues" dxfId="8" priority="8" stopIfTrue="1"/>
  </conditionalFormatting>
  <conditionalFormatting sqref="C64">
    <cfRule type="duplicateValues" dxfId="7" priority="9" stopIfTrue="1"/>
  </conditionalFormatting>
  <conditionalFormatting sqref="C62">
    <cfRule type="duplicateValues" dxfId="5" priority="4" stopIfTrue="1"/>
    <cfRule type="duplicateValues" dxfId="4" priority="5" stopIfTrue="1"/>
  </conditionalFormatting>
  <conditionalFormatting sqref="C62">
    <cfRule type="duplicateValues" dxfId="3" priority="6" stopIfTrue="1"/>
  </conditionalFormatting>
  <conditionalFormatting sqref="C63">
    <cfRule type="duplicateValues" dxfId="2" priority="1" stopIfTrue="1"/>
    <cfRule type="duplicateValues" dxfId="1" priority="2" stopIfTrue="1"/>
  </conditionalFormatting>
  <conditionalFormatting sqref="C63">
    <cfRule type="duplicateValues" dxfId="0" priority="3"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250"/>
  <sheetViews>
    <sheetView workbookViewId="0">
      <selection activeCell="C184" sqref="C184"/>
    </sheetView>
  </sheetViews>
  <sheetFormatPr baseColWidth="10" defaultColWidth="9.1640625" defaultRowHeight="16"/>
  <cols>
    <col min="1" max="1" width="7.5" style="77" customWidth="1"/>
    <col min="2" max="2" width="51" style="76" customWidth="1"/>
    <col min="3" max="3" width="14.83203125" style="74" customWidth="1"/>
    <col min="4" max="4" width="16.5" style="78" customWidth="1"/>
    <col min="5" max="16384" width="9.1640625" style="76"/>
  </cols>
  <sheetData>
    <row r="1" spans="1:4">
      <c r="A1" s="141" t="s">
        <v>288</v>
      </c>
      <c r="B1" s="141"/>
      <c r="C1" s="141"/>
      <c r="D1" s="141"/>
    </row>
    <row r="3" spans="1:4" ht="15" customHeight="1">
      <c r="A3" s="155" t="s">
        <v>36</v>
      </c>
      <c r="B3" s="155"/>
      <c r="D3" s="75"/>
    </row>
    <row r="4" spans="1:4" ht="15" customHeight="1"/>
    <row r="5" spans="1:4" ht="15.75" customHeight="1">
      <c r="A5" s="154" t="s">
        <v>210</v>
      </c>
      <c r="B5" s="154"/>
      <c r="C5" s="154"/>
      <c r="D5" s="154"/>
    </row>
    <row r="6" spans="1:4" ht="15" customHeight="1">
      <c r="A6" s="156" t="s">
        <v>298</v>
      </c>
      <c r="B6" s="156"/>
      <c r="C6" s="156"/>
      <c r="D6" s="156"/>
    </row>
    <row r="7" spans="1:4" ht="15.75" customHeight="1"/>
    <row r="8" spans="1:4" ht="47.25" customHeight="1">
      <c r="A8" s="79" t="s">
        <v>211</v>
      </c>
      <c r="B8" s="80" t="s">
        <v>212</v>
      </c>
      <c r="C8" s="81" t="s">
        <v>213</v>
      </c>
      <c r="D8" s="82" t="s">
        <v>214</v>
      </c>
    </row>
    <row r="9" spans="1:4" ht="18" customHeight="1">
      <c r="A9" s="83">
        <v>1</v>
      </c>
      <c r="B9" s="97" t="s">
        <v>46</v>
      </c>
      <c r="C9" s="98">
        <v>15132</v>
      </c>
      <c r="D9" s="130">
        <v>226490.19881635992</v>
      </c>
    </row>
    <row r="10" spans="1:4" ht="18" customHeight="1">
      <c r="A10" s="83">
        <v>2</v>
      </c>
      <c r="B10" s="97" t="s">
        <v>48</v>
      </c>
      <c r="C10" s="98">
        <v>941</v>
      </c>
      <c r="D10" s="130">
        <v>60057.320476610003</v>
      </c>
    </row>
    <row r="11" spans="1:4" ht="18" customHeight="1">
      <c r="A11" s="83">
        <v>3</v>
      </c>
      <c r="B11" s="97" t="s">
        <v>45</v>
      </c>
      <c r="C11" s="98">
        <v>152</v>
      </c>
      <c r="D11" s="130">
        <v>28921.823613700002</v>
      </c>
    </row>
    <row r="12" spans="1:4" ht="18" customHeight="1">
      <c r="A12" s="83">
        <v>4</v>
      </c>
      <c r="B12" s="97" t="s">
        <v>50</v>
      </c>
      <c r="C12" s="98">
        <v>891</v>
      </c>
      <c r="D12" s="130">
        <v>12506.69597751</v>
      </c>
    </row>
    <row r="13" spans="1:4" ht="18" customHeight="1">
      <c r="A13" s="83">
        <v>5</v>
      </c>
      <c r="B13" s="97" t="s">
        <v>53</v>
      </c>
      <c r="C13" s="98">
        <v>1755</v>
      </c>
      <c r="D13" s="130">
        <v>10684.176621650002</v>
      </c>
    </row>
    <row r="14" spans="1:4" ht="18" customHeight="1">
      <c r="A14" s="83">
        <v>6</v>
      </c>
      <c r="B14" s="97" t="s">
        <v>47</v>
      </c>
      <c r="C14" s="98">
        <v>5181</v>
      </c>
      <c r="D14" s="130">
        <v>8484.4798791699995</v>
      </c>
    </row>
    <row r="15" spans="1:4" ht="18" customHeight="1">
      <c r="A15" s="83">
        <v>7</v>
      </c>
      <c r="B15" s="97" t="s">
        <v>51</v>
      </c>
      <c r="C15" s="98">
        <v>877</v>
      </c>
      <c r="D15" s="130">
        <v>5341.1271122399994</v>
      </c>
    </row>
    <row r="16" spans="1:4" ht="18" customHeight="1">
      <c r="A16" s="83">
        <v>8</v>
      </c>
      <c r="B16" s="97" t="s">
        <v>60</v>
      </c>
      <c r="C16" s="98">
        <v>108</v>
      </c>
      <c r="D16" s="130">
        <v>4897.6286829999999</v>
      </c>
    </row>
    <row r="17" spans="1:4" ht="18" customHeight="1">
      <c r="A17" s="83">
        <v>9</v>
      </c>
      <c r="B17" s="97" t="s">
        <v>56</v>
      </c>
      <c r="C17" s="98">
        <v>581</v>
      </c>
      <c r="D17" s="130">
        <v>4411.2737636000002</v>
      </c>
    </row>
    <row r="18" spans="1:4" ht="18" customHeight="1">
      <c r="A18" s="83">
        <v>10</v>
      </c>
      <c r="B18" s="97" t="s">
        <v>55</v>
      </c>
      <c r="C18" s="98">
        <v>2323</v>
      </c>
      <c r="D18" s="130">
        <v>3966.7022550000002</v>
      </c>
    </row>
    <row r="19" spans="1:4" ht="18" customHeight="1">
      <c r="A19" s="83">
        <v>11</v>
      </c>
      <c r="B19" s="97" t="s">
        <v>54</v>
      </c>
      <c r="C19" s="98">
        <v>503</v>
      </c>
      <c r="D19" s="130">
        <v>3701.2469390000001</v>
      </c>
    </row>
    <row r="20" spans="1:4" ht="18" customHeight="1">
      <c r="A20" s="83">
        <v>12</v>
      </c>
      <c r="B20" s="97" t="s">
        <v>49</v>
      </c>
      <c r="C20" s="98">
        <v>3539</v>
      </c>
      <c r="D20" s="130">
        <v>3691.2224203699998</v>
      </c>
    </row>
    <row r="21" spans="1:4" ht="18" customHeight="1">
      <c r="A21" s="83">
        <v>13</v>
      </c>
      <c r="B21" s="97" t="s">
        <v>61</v>
      </c>
      <c r="C21" s="98">
        <v>138</v>
      </c>
      <c r="D21" s="130">
        <v>3391.5175949999998</v>
      </c>
    </row>
    <row r="22" spans="1:4" ht="18" customHeight="1">
      <c r="A22" s="83">
        <v>14</v>
      </c>
      <c r="B22" s="97" t="s">
        <v>58</v>
      </c>
      <c r="C22" s="98">
        <v>80</v>
      </c>
      <c r="D22" s="130">
        <v>2923.419183</v>
      </c>
    </row>
    <row r="23" spans="1:4" ht="18" customHeight="1">
      <c r="A23" s="83">
        <v>15</v>
      </c>
      <c r="B23" s="97" t="s">
        <v>59</v>
      </c>
      <c r="C23" s="98">
        <v>155</v>
      </c>
      <c r="D23" s="130">
        <v>2000.5186349999999</v>
      </c>
    </row>
    <row r="24" spans="1:4" ht="18" customHeight="1">
      <c r="A24" s="83">
        <v>16</v>
      </c>
      <c r="B24" s="97" t="s">
        <v>57</v>
      </c>
      <c r="C24" s="98">
        <v>487</v>
      </c>
      <c r="D24" s="130">
        <v>963.37640199999998</v>
      </c>
    </row>
    <row r="25" spans="1:4" ht="18" customHeight="1">
      <c r="A25" s="83">
        <v>17</v>
      </c>
      <c r="B25" s="97" t="s">
        <v>62</v>
      </c>
      <c r="C25" s="98">
        <v>144</v>
      </c>
      <c r="D25" s="130">
        <v>847.65220599999998</v>
      </c>
    </row>
    <row r="26" spans="1:4" ht="18" customHeight="1">
      <c r="A26" s="83">
        <v>18</v>
      </c>
      <c r="B26" s="97" t="s">
        <v>52</v>
      </c>
      <c r="C26" s="98">
        <v>76</v>
      </c>
      <c r="D26" s="130">
        <v>752.75512400000002</v>
      </c>
    </row>
    <row r="27" spans="1:4">
      <c r="A27" s="83">
        <v>19</v>
      </c>
      <c r="B27" s="97" t="s">
        <v>215</v>
      </c>
      <c r="C27" s="98">
        <v>7</v>
      </c>
      <c r="D27" s="130">
        <v>11.071044000000001</v>
      </c>
    </row>
    <row r="28" spans="1:4" ht="17.25" customHeight="1">
      <c r="A28" s="153" t="s">
        <v>216</v>
      </c>
      <c r="B28" s="153"/>
      <c r="C28" s="87">
        <f>SUM(C9:C27)</f>
        <v>33070</v>
      </c>
      <c r="D28" s="88">
        <f>SUM(D9:D27)</f>
        <v>384044.20674720983</v>
      </c>
    </row>
    <row r="29" spans="1:4" ht="15.75" customHeight="1"/>
    <row r="30" spans="1:4" ht="12.75" customHeight="1"/>
    <row r="31" spans="1:4" ht="12.75" customHeight="1"/>
    <row r="32" spans="1:4" ht="12.75" customHeight="1"/>
    <row r="33" spans="1:4" ht="12.75" customHeight="1"/>
    <row r="34" spans="1:4" ht="24" customHeight="1">
      <c r="A34" s="154" t="s">
        <v>217</v>
      </c>
      <c r="B34" s="154"/>
      <c r="C34" s="154"/>
      <c r="D34" s="154"/>
    </row>
    <row r="35" spans="1:4" ht="12" customHeight="1">
      <c r="A35" s="157" t="str">
        <f>A6</f>
        <v>(Lũy kế các dự án còn hiệu lực đến ngày 20/12/2020)</v>
      </c>
      <c r="B35" s="157"/>
      <c r="C35" s="157"/>
      <c r="D35" s="157"/>
    </row>
    <row r="36" spans="1:4" ht="15.75" customHeight="1"/>
    <row r="37" spans="1:4" ht="51">
      <c r="A37" s="79" t="s">
        <v>211</v>
      </c>
      <c r="B37" s="80" t="s">
        <v>218</v>
      </c>
      <c r="C37" s="81" t="s">
        <v>213</v>
      </c>
      <c r="D37" s="82" t="s">
        <v>219</v>
      </c>
    </row>
    <row r="38" spans="1:4" ht="18" customHeight="1">
      <c r="A38" s="83">
        <v>1</v>
      </c>
      <c r="B38" s="84" t="s">
        <v>68</v>
      </c>
      <c r="C38" s="85">
        <v>8983</v>
      </c>
      <c r="D38" s="86">
        <v>70645.069361850008</v>
      </c>
    </row>
    <row r="39" spans="1:4" ht="18" customHeight="1">
      <c r="A39" s="83">
        <v>2</v>
      </c>
      <c r="B39" s="84" t="s">
        <v>67</v>
      </c>
      <c r="C39" s="85">
        <v>4632</v>
      </c>
      <c r="D39" s="86">
        <v>60257.61371125</v>
      </c>
    </row>
    <row r="40" spans="1:4" ht="18" customHeight="1">
      <c r="A40" s="83">
        <v>3</v>
      </c>
      <c r="B40" s="84" t="s">
        <v>65</v>
      </c>
      <c r="C40" s="85">
        <v>2629</v>
      </c>
      <c r="D40" s="86">
        <v>56551.432932080003</v>
      </c>
    </row>
    <row r="41" spans="1:4" ht="18" customHeight="1">
      <c r="A41" s="83">
        <v>4</v>
      </c>
      <c r="B41" s="84" t="s">
        <v>69</v>
      </c>
      <c r="C41" s="85">
        <v>2792</v>
      </c>
      <c r="D41" s="86">
        <v>33707.222767450003</v>
      </c>
    </row>
    <row r="42" spans="1:4" ht="18" customHeight="1">
      <c r="A42" s="83">
        <v>5</v>
      </c>
      <c r="B42" s="84" t="s">
        <v>70</v>
      </c>
      <c r="C42" s="85">
        <v>1944</v>
      </c>
      <c r="D42" s="86">
        <v>25661.85745222</v>
      </c>
    </row>
    <row r="43" spans="1:4" ht="18" customHeight="1">
      <c r="A43" s="83">
        <v>6</v>
      </c>
      <c r="B43" s="84" t="s">
        <v>71</v>
      </c>
      <c r="C43" s="85">
        <v>869</v>
      </c>
      <c r="D43" s="86">
        <v>22255.206614729999</v>
      </c>
    </row>
    <row r="44" spans="1:4" ht="18" customHeight="1">
      <c r="A44" s="83">
        <v>7</v>
      </c>
      <c r="B44" s="84" t="s">
        <v>66</v>
      </c>
      <c r="C44" s="85">
        <v>3123</v>
      </c>
      <c r="D44" s="86">
        <v>18459.736312429999</v>
      </c>
    </row>
    <row r="45" spans="1:4" ht="18" customHeight="1">
      <c r="A45" s="83">
        <v>8</v>
      </c>
      <c r="B45" s="84" t="s">
        <v>72</v>
      </c>
      <c r="C45" s="85">
        <v>644</v>
      </c>
      <c r="D45" s="86">
        <v>12900.502841</v>
      </c>
    </row>
    <row r="46" spans="1:4" ht="18" customHeight="1">
      <c r="A46" s="83">
        <v>9</v>
      </c>
      <c r="B46" s="84" t="s">
        <v>77</v>
      </c>
      <c r="C46" s="85">
        <v>603</v>
      </c>
      <c r="D46" s="86">
        <v>12873.8822196</v>
      </c>
    </row>
    <row r="47" spans="1:4" ht="18" customHeight="1">
      <c r="A47" s="83">
        <v>10</v>
      </c>
      <c r="B47" s="84" t="s">
        <v>74</v>
      </c>
      <c r="C47" s="85">
        <v>374</v>
      </c>
      <c r="D47" s="86">
        <v>10418.102488</v>
      </c>
    </row>
    <row r="48" spans="1:4" ht="18" customHeight="1">
      <c r="A48" s="83">
        <v>11</v>
      </c>
      <c r="B48" s="84" t="s">
        <v>76</v>
      </c>
      <c r="C48" s="85">
        <v>1072</v>
      </c>
      <c r="D48" s="86">
        <v>9437.2701421199981</v>
      </c>
    </row>
    <row r="49" spans="1:4" ht="18" customHeight="1">
      <c r="A49" s="83">
        <v>12</v>
      </c>
      <c r="B49" s="84" t="s">
        <v>80</v>
      </c>
      <c r="C49" s="85">
        <v>386</v>
      </c>
      <c r="D49" s="86">
        <v>8208.1634439999998</v>
      </c>
    </row>
    <row r="50" spans="1:4" ht="18" customHeight="1">
      <c r="A50" s="83">
        <v>13</v>
      </c>
      <c r="B50" s="84" t="s">
        <v>82</v>
      </c>
      <c r="C50" s="85">
        <v>120</v>
      </c>
      <c r="D50" s="86">
        <v>7248.8104229999999</v>
      </c>
    </row>
    <row r="51" spans="1:4" ht="18" customHeight="1">
      <c r="A51" s="83">
        <v>14</v>
      </c>
      <c r="B51" s="84" t="s">
        <v>84</v>
      </c>
      <c r="C51" s="85">
        <v>216</v>
      </c>
      <c r="D51" s="86">
        <v>5050.2207509999998</v>
      </c>
    </row>
    <row r="52" spans="1:4" ht="18" customHeight="1">
      <c r="A52" s="83">
        <v>15</v>
      </c>
      <c r="B52" s="84" t="s">
        <v>75</v>
      </c>
      <c r="C52" s="85">
        <v>411</v>
      </c>
      <c r="D52" s="86">
        <v>3841.7085161800005</v>
      </c>
    </row>
    <row r="53" spans="1:4" ht="18" customHeight="1">
      <c r="A53" s="83">
        <v>16</v>
      </c>
      <c r="B53" s="84" t="s">
        <v>79</v>
      </c>
      <c r="C53" s="85">
        <v>614</v>
      </c>
      <c r="D53" s="86">
        <v>3609.976995</v>
      </c>
    </row>
    <row r="54" spans="1:4" ht="18" customHeight="1">
      <c r="A54" s="83">
        <v>17</v>
      </c>
      <c r="B54" s="84" t="s">
        <v>85</v>
      </c>
      <c r="C54" s="85">
        <v>379</v>
      </c>
      <c r="D54" s="86">
        <v>2218.1921309999998</v>
      </c>
    </row>
    <row r="55" spans="1:4" ht="18" customHeight="1">
      <c r="A55" s="83">
        <v>18</v>
      </c>
      <c r="B55" s="84" t="s">
        <v>86</v>
      </c>
      <c r="C55" s="85">
        <v>54</v>
      </c>
      <c r="D55" s="86">
        <v>2103.0619689999999</v>
      </c>
    </row>
    <row r="56" spans="1:4" ht="18" customHeight="1">
      <c r="A56" s="83">
        <v>19</v>
      </c>
      <c r="B56" s="84" t="s">
        <v>90</v>
      </c>
      <c r="C56" s="85">
        <v>172</v>
      </c>
      <c r="D56" s="86">
        <v>2058.0528977499998</v>
      </c>
    </row>
    <row r="57" spans="1:4" ht="18" customHeight="1">
      <c r="A57" s="83">
        <v>20</v>
      </c>
      <c r="B57" s="84" t="s">
        <v>78</v>
      </c>
      <c r="C57" s="85">
        <v>512</v>
      </c>
      <c r="D57" s="86">
        <v>1913.984653</v>
      </c>
    </row>
    <row r="58" spans="1:4" ht="18" customHeight="1">
      <c r="A58" s="83">
        <v>21</v>
      </c>
      <c r="B58" s="84" t="s">
        <v>83</v>
      </c>
      <c r="C58" s="85">
        <v>240</v>
      </c>
      <c r="D58" s="86">
        <v>1717.25632</v>
      </c>
    </row>
    <row r="59" spans="1:4" ht="18" customHeight="1">
      <c r="A59" s="83">
        <v>22</v>
      </c>
      <c r="B59" s="84" t="s">
        <v>106</v>
      </c>
      <c r="C59" s="85">
        <v>79</v>
      </c>
      <c r="D59" s="86">
        <v>1096.51954155</v>
      </c>
    </row>
    <row r="60" spans="1:4" ht="18" customHeight="1">
      <c r="A60" s="83">
        <v>23</v>
      </c>
      <c r="B60" s="84" t="s">
        <v>220</v>
      </c>
      <c r="C60" s="85">
        <v>161</v>
      </c>
      <c r="D60" s="86">
        <v>977.38016800000003</v>
      </c>
    </row>
    <row r="61" spans="1:4" ht="18" customHeight="1">
      <c r="A61" s="83">
        <v>24</v>
      </c>
      <c r="B61" s="84" t="s">
        <v>93</v>
      </c>
      <c r="C61" s="85">
        <v>20</v>
      </c>
      <c r="D61" s="86">
        <v>975.65800000000002</v>
      </c>
    </row>
    <row r="62" spans="1:4" ht="18" customHeight="1">
      <c r="A62" s="83">
        <v>25</v>
      </c>
      <c r="B62" s="84" t="s">
        <v>96</v>
      </c>
      <c r="C62" s="85">
        <v>144</v>
      </c>
      <c r="D62" s="86">
        <v>943.77425400000004</v>
      </c>
    </row>
    <row r="63" spans="1:4" ht="18" customHeight="1">
      <c r="A63" s="83">
        <v>26</v>
      </c>
      <c r="B63" s="84" t="s">
        <v>89</v>
      </c>
      <c r="C63" s="85">
        <v>294</v>
      </c>
      <c r="D63" s="86">
        <v>898.65383499999996</v>
      </c>
    </row>
    <row r="64" spans="1:4" ht="18" customHeight="1">
      <c r="A64" s="83">
        <v>27</v>
      </c>
      <c r="B64" s="84" t="s">
        <v>102</v>
      </c>
      <c r="C64" s="85">
        <v>26</v>
      </c>
      <c r="D64" s="86">
        <v>708.45799999999997</v>
      </c>
    </row>
    <row r="65" spans="1:4" ht="18" customHeight="1">
      <c r="A65" s="83">
        <v>28</v>
      </c>
      <c r="B65" s="84" t="s">
        <v>116</v>
      </c>
      <c r="C65" s="85">
        <v>98</v>
      </c>
      <c r="D65" s="86">
        <v>607.69387600000005</v>
      </c>
    </row>
    <row r="66" spans="1:4" ht="18" customHeight="1">
      <c r="A66" s="83">
        <v>29</v>
      </c>
      <c r="B66" s="84" t="s">
        <v>95</v>
      </c>
      <c r="C66" s="85">
        <v>81</v>
      </c>
      <c r="D66" s="86">
        <v>560.503107</v>
      </c>
    </row>
    <row r="67" spans="1:4" ht="18" customHeight="1">
      <c r="A67" s="83">
        <v>30</v>
      </c>
      <c r="B67" s="84" t="s">
        <v>123</v>
      </c>
      <c r="C67" s="85">
        <v>21</v>
      </c>
      <c r="D67" s="86">
        <v>478.67895700000003</v>
      </c>
    </row>
    <row r="68" spans="1:4" ht="18" customHeight="1">
      <c r="A68" s="83">
        <v>31</v>
      </c>
      <c r="B68" s="84" t="s">
        <v>101</v>
      </c>
      <c r="C68" s="85">
        <v>139</v>
      </c>
      <c r="D68" s="86">
        <v>430.765039</v>
      </c>
    </row>
    <row r="69" spans="1:4" ht="18" customHeight="1">
      <c r="A69" s="83">
        <v>32</v>
      </c>
      <c r="B69" s="84" t="s">
        <v>73</v>
      </c>
      <c r="C69" s="85">
        <v>24</v>
      </c>
      <c r="D69" s="86">
        <v>400.33549599999998</v>
      </c>
    </row>
    <row r="70" spans="1:4" ht="18" customHeight="1">
      <c r="A70" s="83">
        <v>33</v>
      </c>
      <c r="B70" s="84" t="s">
        <v>221</v>
      </c>
      <c r="C70" s="85">
        <v>57</v>
      </c>
      <c r="D70" s="86">
        <v>393.29425300000003</v>
      </c>
    </row>
    <row r="71" spans="1:4" ht="18" customHeight="1">
      <c r="A71" s="83">
        <v>34</v>
      </c>
      <c r="B71" s="84" t="s">
        <v>104</v>
      </c>
      <c r="C71" s="85">
        <v>116</v>
      </c>
      <c r="D71" s="86">
        <v>392.40217899999999</v>
      </c>
    </row>
    <row r="72" spans="1:4" ht="18" customHeight="1">
      <c r="A72" s="83">
        <v>35</v>
      </c>
      <c r="B72" s="84" t="s">
        <v>118</v>
      </c>
      <c r="C72" s="85">
        <v>84</v>
      </c>
      <c r="D72" s="86">
        <v>380.20968900000003</v>
      </c>
    </row>
    <row r="73" spans="1:4" ht="18" customHeight="1">
      <c r="A73" s="83">
        <v>36</v>
      </c>
      <c r="B73" s="84" t="s">
        <v>222</v>
      </c>
      <c r="C73" s="85">
        <v>11</v>
      </c>
      <c r="D73" s="86">
        <v>357.359667</v>
      </c>
    </row>
    <row r="74" spans="1:4" ht="18" customHeight="1">
      <c r="A74" s="83">
        <v>37</v>
      </c>
      <c r="B74" s="84" t="s">
        <v>88</v>
      </c>
      <c r="C74" s="85">
        <v>12</v>
      </c>
      <c r="D74" s="86">
        <v>299.151589</v>
      </c>
    </row>
    <row r="75" spans="1:4" ht="18" customHeight="1">
      <c r="A75" s="83">
        <v>38</v>
      </c>
      <c r="B75" s="84" t="s">
        <v>87</v>
      </c>
      <c r="C75" s="85">
        <v>30</v>
      </c>
      <c r="D75" s="86">
        <v>261.96091300000001</v>
      </c>
    </row>
    <row r="76" spans="1:4" ht="18" customHeight="1">
      <c r="A76" s="83">
        <v>39</v>
      </c>
      <c r="B76" s="84" t="s">
        <v>113</v>
      </c>
      <c r="C76" s="85">
        <v>43</v>
      </c>
      <c r="D76" s="86">
        <v>209.593819</v>
      </c>
    </row>
    <row r="77" spans="1:4" ht="18" customHeight="1">
      <c r="A77" s="83">
        <v>40</v>
      </c>
      <c r="B77" s="84" t="s">
        <v>223</v>
      </c>
      <c r="C77" s="85">
        <v>47</v>
      </c>
      <c r="D77" s="86">
        <v>192.026623</v>
      </c>
    </row>
    <row r="78" spans="1:4" ht="18" customHeight="1">
      <c r="A78" s="83">
        <v>41</v>
      </c>
      <c r="B78" s="84" t="s">
        <v>224</v>
      </c>
      <c r="C78" s="85">
        <v>2</v>
      </c>
      <c r="D78" s="86">
        <v>172</v>
      </c>
    </row>
    <row r="79" spans="1:4" ht="18" customHeight="1">
      <c r="A79" s="83">
        <v>42</v>
      </c>
      <c r="B79" s="84" t="s">
        <v>81</v>
      </c>
      <c r="C79" s="85">
        <v>24</v>
      </c>
      <c r="D79" s="86">
        <v>171.29</v>
      </c>
    </row>
    <row r="80" spans="1:4" ht="18" customHeight="1">
      <c r="A80" s="83">
        <v>43</v>
      </c>
      <c r="B80" s="84" t="s">
        <v>127</v>
      </c>
      <c r="C80" s="85">
        <v>17</v>
      </c>
      <c r="D80" s="86">
        <v>169.598389</v>
      </c>
    </row>
    <row r="81" spans="1:4" ht="18" customHeight="1">
      <c r="A81" s="83">
        <v>44</v>
      </c>
      <c r="B81" s="84" t="s">
        <v>114</v>
      </c>
      <c r="C81" s="85">
        <v>35</v>
      </c>
      <c r="D81" s="86">
        <v>147.256699</v>
      </c>
    </row>
    <row r="82" spans="1:4" ht="18" customHeight="1">
      <c r="A82" s="83">
        <v>45</v>
      </c>
      <c r="B82" s="84" t="s">
        <v>134</v>
      </c>
      <c r="C82" s="85">
        <v>12</v>
      </c>
      <c r="D82" s="86">
        <v>140.81197900000001</v>
      </c>
    </row>
    <row r="83" spans="1:4" ht="18" customHeight="1">
      <c r="A83" s="83">
        <v>46</v>
      </c>
      <c r="B83" s="84" t="s">
        <v>122</v>
      </c>
      <c r="C83" s="85">
        <v>78</v>
      </c>
      <c r="D83" s="86">
        <v>113.74598</v>
      </c>
    </row>
    <row r="84" spans="1:4" ht="18" customHeight="1">
      <c r="A84" s="83">
        <v>47</v>
      </c>
      <c r="B84" s="84" t="s">
        <v>225</v>
      </c>
      <c r="C84" s="85">
        <v>9</v>
      </c>
      <c r="D84" s="86">
        <v>109.313075</v>
      </c>
    </row>
    <row r="85" spans="1:4" ht="18" customHeight="1">
      <c r="A85" s="83">
        <v>48</v>
      </c>
      <c r="B85" s="84" t="s">
        <v>121</v>
      </c>
      <c r="C85" s="85">
        <v>38</v>
      </c>
      <c r="D85" s="86">
        <v>90.588470000000001</v>
      </c>
    </row>
    <row r="86" spans="1:4" ht="18" customHeight="1">
      <c r="A86" s="83">
        <v>49</v>
      </c>
      <c r="B86" s="84" t="s">
        <v>226</v>
      </c>
      <c r="C86" s="85">
        <v>4</v>
      </c>
      <c r="D86" s="86">
        <v>82.8</v>
      </c>
    </row>
    <row r="87" spans="1:4" ht="18" customHeight="1">
      <c r="A87" s="83">
        <v>50</v>
      </c>
      <c r="B87" s="84" t="s">
        <v>110</v>
      </c>
      <c r="C87" s="85">
        <v>9</v>
      </c>
      <c r="D87" s="86">
        <v>70.958528000000001</v>
      </c>
    </row>
    <row r="88" spans="1:4" ht="18" customHeight="1">
      <c r="A88" s="83">
        <v>51</v>
      </c>
      <c r="B88" s="84" t="s">
        <v>99</v>
      </c>
      <c r="C88" s="85">
        <v>28</v>
      </c>
      <c r="D88" s="86">
        <v>70.771989000000005</v>
      </c>
    </row>
    <row r="89" spans="1:4" ht="18" customHeight="1">
      <c r="A89" s="83">
        <v>52</v>
      </c>
      <c r="B89" s="84" t="s">
        <v>92</v>
      </c>
      <c r="C89" s="85">
        <v>27</v>
      </c>
      <c r="D89" s="86">
        <v>69.212738999999999</v>
      </c>
    </row>
    <row r="90" spans="1:4" ht="18" customHeight="1">
      <c r="A90" s="83">
        <v>53</v>
      </c>
      <c r="B90" s="84" t="s">
        <v>98</v>
      </c>
      <c r="C90" s="85">
        <v>32</v>
      </c>
      <c r="D90" s="86">
        <v>68.787351000000001</v>
      </c>
    </row>
    <row r="91" spans="1:4" ht="18" customHeight="1">
      <c r="A91" s="83">
        <v>54</v>
      </c>
      <c r="B91" s="84" t="s">
        <v>143</v>
      </c>
      <c r="C91" s="85">
        <v>19</v>
      </c>
      <c r="D91" s="86">
        <v>66.944402999999994</v>
      </c>
    </row>
    <row r="92" spans="1:4" ht="18" customHeight="1">
      <c r="A92" s="83">
        <v>55</v>
      </c>
      <c r="B92" s="84" t="s">
        <v>228</v>
      </c>
      <c r="C92" s="85">
        <v>4</v>
      </c>
      <c r="D92" s="86">
        <v>56.703420000000001</v>
      </c>
    </row>
    <row r="93" spans="1:4" ht="18" customHeight="1">
      <c r="A93" s="83">
        <v>56</v>
      </c>
      <c r="B93" s="84" t="s">
        <v>231</v>
      </c>
      <c r="C93" s="85">
        <v>14</v>
      </c>
      <c r="D93" s="86">
        <v>51.16</v>
      </c>
    </row>
    <row r="94" spans="1:4" ht="18" customHeight="1">
      <c r="A94" s="83">
        <v>57</v>
      </c>
      <c r="B94" s="84" t="s">
        <v>229</v>
      </c>
      <c r="C94" s="85">
        <v>5</v>
      </c>
      <c r="D94" s="86">
        <v>48.9</v>
      </c>
    </row>
    <row r="95" spans="1:4" ht="18" customHeight="1">
      <c r="A95" s="83">
        <v>58</v>
      </c>
      <c r="B95" s="84" t="s">
        <v>230</v>
      </c>
      <c r="C95" s="85">
        <v>1</v>
      </c>
      <c r="D95" s="86">
        <v>45</v>
      </c>
    </row>
    <row r="96" spans="1:4" ht="18" customHeight="1">
      <c r="A96" s="83">
        <v>59</v>
      </c>
      <c r="B96" s="84" t="s">
        <v>115</v>
      </c>
      <c r="C96" s="85">
        <v>25</v>
      </c>
      <c r="D96" s="86">
        <v>42.001873000000003</v>
      </c>
    </row>
    <row r="97" spans="1:4" ht="18" customHeight="1">
      <c r="A97" s="83">
        <v>60</v>
      </c>
      <c r="B97" s="84" t="s">
        <v>109</v>
      </c>
      <c r="C97" s="85">
        <v>25</v>
      </c>
      <c r="D97" s="86">
        <v>41.855952000000002</v>
      </c>
    </row>
    <row r="98" spans="1:4" ht="18" customHeight="1">
      <c r="A98" s="83">
        <v>61</v>
      </c>
      <c r="B98" s="84" t="s">
        <v>284</v>
      </c>
      <c r="C98" s="85">
        <v>1</v>
      </c>
      <c r="D98" s="86">
        <v>40.772531999999998</v>
      </c>
    </row>
    <row r="99" spans="1:4" ht="18" customHeight="1">
      <c r="A99" s="83">
        <v>62</v>
      </c>
      <c r="B99" s="84" t="s">
        <v>107</v>
      </c>
      <c r="C99" s="85">
        <v>4</v>
      </c>
      <c r="D99" s="86">
        <v>39.905000000000001</v>
      </c>
    </row>
    <row r="100" spans="1:4" ht="18" customHeight="1">
      <c r="A100" s="83">
        <v>63</v>
      </c>
      <c r="B100" s="84" t="s">
        <v>232</v>
      </c>
      <c r="C100" s="85">
        <v>9</v>
      </c>
      <c r="D100" s="86">
        <v>38.076000000000001</v>
      </c>
    </row>
    <row r="101" spans="1:4" ht="18" customHeight="1">
      <c r="A101" s="83">
        <v>64</v>
      </c>
      <c r="B101" s="84" t="s">
        <v>233</v>
      </c>
      <c r="C101" s="85">
        <v>1</v>
      </c>
      <c r="D101" s="86">
        <v>35</v>
      </c>
    </row>
    <row r="102" spans="1:4" ht="18" customHeight="1">
      <c r="A102" s="83">
        <v>65</v>
      </c>
      <c r="B102" s="84" t="s">
        <v>94</v>
      </c>
      <c r="C102" s="85">
        <v>60</v>
      </c>
      <c r="D102" s="86">
        <v>34.724426000000001</v>
      </c>
    </row>
    <row r="103" spans="1:4" ht="18" customHeight="1">
      <c r="A103" s="83">
        <v>66</v>
      </c>
      <c r="B103" s="84" t="s">
        <v>234</v>
      </c>
      <c r="C103" s="85">
        <v>9</v>
      </c>
      <c r="D103" s="86">
        <v>31.100466999999998</v>
      </c>
    </row>
    <row r="104" spans="1:4" ht="18" customHeight="1">
      <c r="A104" s="83">
        <v>67</v>
      </c>
      <c r="B104" s="84" t="s">
        <v>97</v>
      </c>
      <c r="C104" s="85">
        <v>27</v>
      </c>
      <c r="D104" s="86">
        <v>30.041143999999999</v>
      </c>
    </row>
    <row r="105" spans="1:4" ht="18" customHeight="1">
      <c r="A105" s="83">
        <v>68</v>
      </c>
      <c r="B105" s="84" t="s">
        <v>129</v>
      </c>
      <c r="C105" s="85">
        <v>7</v>
      </c>
      <c r="D105" s="86">
        <v>27.291781</v>
      </c>
    </row>
    <row r="106" spans="1:4" ht="18" customHeight="1">
      <c r="A106" s="83">
        <v>69</v>
      </c>
      <c r="B106" s="84" t="s">
        <v>111</v>
      </c>
      <c r="C106" s="85">
        <v>28</v>
      </c>
      <c r="D106" s="86">
        <v>23.863249</v>
      </c>
    </row>
    <row r="107" spans="1:4" ht="18" customHeight="1">
      <c r="A107" s="83">
        <v>70</v>
      </c>
      <c r="B107" s="84" t="s">
        <v>235</v>
      </c>
      <c r="C107" s="85">
        <v>2</v>
      </c>
      <c r="D107" s="86">
        <v>22.5</v>
      </c>
    </row>
    <row r="108" spans="1:4" ht="18" customHeight="1">
      <c r="A108" s="83">
        <v>71</v>
      </c>
      <c r="B108" s="84" t="s">
        <v>236</v>
      </c>
      <c r="C108" s="85">
        <v>3</v>
      </c>
      <c r="D108" s="86">
        <v>20.774493</v>
      </c>
    </row>
    <row r="109" spans="1:4" ht="18" customHeight="1">
      <c r="A109" s="83">
        <v>72</v>
      </c>
      <c r="B109" s="84" t="s">
        <v>112</v>
      </c>
      <c r="C109" s="85">
        <v>3</v>
      </c>
      <c r="D109" s="86">
        <v>20.315000000000001</v>
      </c>
    </row>
    <row r="110" spans="1:4" ht="18" customHeight="1">
      <c r="A110" s="83">
        <v>73</v>
      </c>
      <c r="B110" s="84" t="s">
        <v>237</v>
      </c>
      <c r="C110" s="85">
        <v>5</v>
      </c>
      <c r="D110" s="86">
        <v>16.668061999999999</v>
      </c>
    </row>
    <row r="111" spans="1:4" ht="18" customHeight="1">
      <c r="A111" s="83">
        <v>74</v>
      </c>
      <c r="B111" s="84" t="s">
        <v>145</v>
      </c>
      <c r="C111" s="85">
        <v>4</v>
      </c>
      <c r="D111" s="86">
        <v>16.303751999999999</v>
      </c>
    </row>
    <row r="112" spans="1:4" ht="18" customHeight="1">
      <c r="A112" s="83">
        <v>75</v>
      </c>
      <c r="B112" s="84" t="s">
        <v>150</v>
      </c>
      <c r="C112" s="85">
        <v>5</v>
      </c>
      <c r="D112" s="86">
        <v>14.224128</v>
      </c>
    </row>
    <row r="113" spans="1:4" ht="18" customHeight="1">
      <c r="A113" s="83">
        <v>76</v>
      </c>
      <c r="B113" s="84" t="s">
        <v>238</v>
      </c>
      <c r="C113" s="85">
        <v>2</v>
      </c>
      <c r="D113" s="86">
        <v>12.98</v>
      </c>
    </row>
    <row r="114" spans="1:4" ht="18" customHeight="1">
      <c r="A114" s="83">
        <v>77</v>
      </c>
      <c r="B114" s="84" t="s">
        <v>239</v>
      </c>
      <c r="C114" s="85">
        <v>3</v>
      </c>
      <c r="D114" s="86">
        <v>11.778</v>
      </c>
    </row>
    <row r="115" spans="1:4" ht="18" customHeight="1">
      <c r="A115" s="83">
        <v>78</v>
      </c>
      <c r="B115" s="84" t="s">
        <v>133</v>
      </c>
      <c r="C115" s="85">
        <v>2</v>
      </c>
      <c r="D115" s="86">
        <v>8.0431500000000007</v>
      </c>
    </row>
    <row r="116" spans="1:4" ht="18" customHeight="1">
      <c r="A116" s="83">
        <v>79</v>
      </c>
      <c r="B116" s="84" t="s">
        <v>240</v>
      </c>
      <c r="C116" s="85">
        <v>3</v>
      </c>
      <c r="D116" s="86">
        <v>6.9</v>
      </c>
    </row>
    <row r="117" spans="1:4" ht="18" customHeight="1">
      <c r="A117" s="83">
        <v>80</v>
      </c>
      <c r="B117" s="84" t="s">
        <v>146</v>
      </c>
      <c r="C117" s="85">
        <v>1</v>
      </c>
      <c r="D117" s="86">
        <v>6.78</v>
      </c>
    </row>
    <row r="118" spans="1:4" ht="18" customHeight="1">
      <c r="A118" s="83">
        <v>81</v>
      </c>
      <c r="B118" s="84" t="s">
        <v>241</v>
      </c>
      <c r="C118" s="85">
        <v>2</v>
      </c>
      <c r="D118" s="86">
        <v>5.8388039999999997</v>
      </c>
    </row>
    <row r="119" spans="1:4" ht="18" customHeight="1">
      <c r="A119" s="83">
        <v>82</v>
      </c>
      <c r="B119" s="84" t="s">
        <v>141</v>
      </c>
      <c r="C119" s="85">
        <v>5</v>
      </c>
      <c r="D119" s="86">
        <v>3.8086959999999999</v>
      </c>
    </row>
    <row r="120" spans="1:4" ht="18" customHeight="1">
      <c r="A120" s="83">
        <v>83</v>
      </c>
      <c r="B120" s="84" t="s">
        <v>242</v>
      </c>
      <c r="C120" s="85">
        <v>1</v>
      </c>
      <c r="D120" s="86">
        <v>3.8</v>
      </c>
    </row>
    <row r="121" spans="1:4" ht="18" customHeight="1">
      <c r="A121" s="83">
        <v>84</v>
      </c>
      <c r="B121" s="84" t="s">
        <v>100</v>
      </c>
      <c r="C121" s="85">
        <v>37</v>
      </c>
      <c r="D121" s="86">
        <v>3.7435200000000002</v>
      </c>
    </row>
    <row r="122" spans="1:4" ht="18" customHeight="1">
      <c r="A122" s="83">
        <v>85</v>
      </c>
      <c r="B122" s="84" t="s">
        <v>243</v>
      </c>
      <c r="C122" s="85">
        <v>4</v>
      </c>
      <c r="D122" s="86">
        <v>3.2161849999999998</v>
      </c>
    </row>
    <row r="123" spans="1:4" ht="18" customHeight="1">
      <c r="A123" s="83">
        <v>86</v>
      </c>
      <c r="B123" s="84" t="s">
        <v>244</v>
      </c>
      <c r="C123" s="85">
        <v>2</v>
      </c>
      <c r="D123" s="86">
        <v>3.1</v>
      </c>
    </row>
    <row r="124" spans="1:4" ht="18" customHeight="1">
      <c r="A124" s="83">
        <v>87</v>
      </c>
      <c r="B124" s="84" t="s">
        <v>227</v>
      </c>
      <c r="C124" s="85">
        <v>2</v>
      </c>
      <c r="D124" s="86">
        <v>2.75</v>
      </c>
    </row>
    <row r="125" spans="1:4" ht="18" customHeight="1">
      <c r="A125" s="83">
        <v>88</v>
      </c>
      <c r="B125" s="84" t="s">
        <v>119</v>
      </c>
      <c r="C125" s="85">
        <v>17</v>
      </c>
      <c r="D125" s="86">
        <v>2.6169929999999999</v>
      </c>
    </row>
    <row r="126" spans="1:4" ht="18" customHeight="1">
      <c r="A126" s="83">
        <v>89</v>
      </c>
      <c r="B126" s="84" t="s">
        <v>103</v>
      </c>
      <c r="C126" s="85">
        <v>6</v>
      </c>
      <c r="D126" s="86">
        <v>2.3663989999999999</v>
      </c>
    </row>
    <row r="127" spans="1:4" ht="18" customHeight="1">
      <c r="A127" s="83">
        <v>90</v>
      </c>
      <c r="B127" s="84" t="s">
        <v>245</v>
      </c>
      <c r="C127" s="85">
        <v>3</v>
      </c>
      <c r="D127" s="86">
        <v>2.27</v>
      </c>
    </row>
    <row r="128" spans="1:4" ht="18" customHeight="1">
      <c r="A128" s="83">
        <v>91</v>
      </c>
      <c r="B128" s="84" t="s">
        <v>246</v>
      </c>
      <c r="C128" s="85">
        <v>2</v>
      </c>
      <c r="D128" s="86">
        <v>1.5845</v>
      </c>
    </row>
    <row r="129" spans="1:4" ht="18" customHeight="1">
      <c r="A129" s="83">
        <v>92</v>
      </c>
      <c r="B129" s="84" t="s">
        <v>247</v>
      </c>
      <c r="C129" s="85">
        <v>3</v>
      </c>
      <c r="D129" s="86">
        <v>1.4043000000000001</v>
      </c>
    </row>
    <row r="130" spans="1:4" ht="18" customHeight="1">
      <c r="A130" s="83">
        <v>93</v>
      </c>
      <c r="B130" s="84" t="s">
        <v>108</v>
      </c>
      <c r="C130" s="85">
        <v>6</v>
      </c>
      <c r="D130" s="86">
        <v>1.2845420000000001</v>
      </c>
    </row>
    <row r="131" spans="1:4" ht="18" customHeight="1">
      <c r="A131" s="83">
        <v>94</v>
      </c>
      <c r="B131" s="84" t="s">
        <v>152</v>
      </c>
      <c r="C131" s="85">
        <v>2</v>
      </c>
      <c r="D131" s="86">
        <v>1.2</v>
      </c>
    </row>
    <row r="132" spans="1:4" ht="18" customHeight="1">
      <c r="A132" s="83">
        <v>95</v>
      </c>
      <c r="B132" s="84" t="s">
        <v>248</v>
      </c>
      <c r="C132" s="85">
        <v>5</v>
      </c>
      <c r="D132" s="86">
        <v>1.2</v>
      </c>
    </row>
    <row r="133" spans="1:4" ht="18" customHeight="1">
      <c r="A133" s="83">
        <v>96</v>
      </c>
      <c r="B133" s="84" t="s">
        <v>249</v>
      </c>
      <c r="C133" s="85">
        <v>1</v>
      </c>
      <c r="D133" s="86">
        <v>1.192979</v>
      </c>
    </row>
    <row r="134" spans="1:4" ht="18" customHeight="1">
      <c r="A134" s="83">
        <v>97</v>
      </c>
      <c r="B134" s="84" t="s">
        <v>250</v>
      </c>
      <c r="C134" s="85">
        <v>3</v>
      </c>
      <c r="D134" s="86">
        <v>1.1000000000000001</v>
      </c>
    </row>
    <row r="135" spans="1:4" ht="18" customHeight="1">
      <c r="A135" s="83">
        <v>98</v>
      </c>
      <c r="B135" s="84" t="s">
        <v>135</v>
      </c>
      <c r="C135" s="85">
        <v>2</v>
      </c>
      <c r="D135" s="86">
        <v>1.0449999999999999</v>
      </c>
    </row>
    <row r="136" spans="1:4" ht="18" customHeight="1">
      <c r="A136" s="83">
        <v>99</v>
      </c>
      <c r="B136" s="84" t="s">
        <v>251</v>
      </c>
      <c r="C136" s="85">
        <v>2</v>
      </c>
      <c r="D136" s="86">
        <v>1.0149999999999999</v>
      </c>
    </row>
    <row r="137" spans="1:4" ht="18" customHeight="1">
      <c r="A137" s="83">
        <v>100</v>
      </c>
      <c r="B137" s="84" t="s">
        <v>124</v>
      </c>
      <c r="C137" s="85">
        <v>3</v>
      </c>
      <c r="D137" s="86">
        <v>0.94928699999999999</v>
      </c>
    </row>
    <row r="138" spans="1:4" ht="18" customHeight="1">
      <c r="A138" s="83">
        <v>101</v>
      </c>
      <c r="B138" s="84" t="s">
        <v>137</v>
      </c>
      <c r="C138" s="85">
        <v>15</v>
      </c>
      <c r="D138" s="86">
        <v>0.82768799999999998</v>
      </c>
    </row>
    <row r="139" spans="1:4" ht="18" customHeight="1">
      <c r="A139" s="83">
        <v>102</v>
      </c>
      <c r="B139" s="84" t="s">
        <v>252</v>
      </c>
      <c r="C139" s="85">
        <v>1</v>
      </c>
      <c r="D139" s="86">
        <v>0.8</v>
      </c>
    </row>
    <row r="140" spans="1:4" ht="18" customHeight="1">
      <c r="A140" s="83">
        <v>103</v>
      </c>
      <c r="B140" s="84" t="s">
        <v>289</v>
      </c>
      <c r="C140" s="85">
        <v>1</v>
      </c>
      <c r="D140" s="86">
        <v>0.6</v>
      </c>
    </row>
    <row r="141" spans="1:4" ht="18" customHeight="1">
      <c r="A141" s="83">
        <v>104</v>
      </c>
      <c r="B141" s="84" t="s">
        <v>253</v>
      </c>
      <c r="C141" s="85">
        <v>5</v>
      </c>
      <c r="D141" s="86">
        <v>0.52500000000000002</v>
      </c>
    </row>
    <row r="142" spans="1:4" ht="18" customHeight="1">
      <c r="A142" s="83">
        <v>105</v>
      </c>
      <c r="B142" s="84" t="s">
        <v>130</v>
      </c>
      <c r="C142" s="85">
        <v>16</v>
      </c>
      <c r="D142" s="86">
        <v>0.51615200000000006</v>
      </c>
    </row>
    <row r="143" spans="1:4" ht="18" customHeight="1">
      <c r="A143" s="83">
        <v>106</v>
      </c>
      <c r="B143" s="84" t="s">
        <v>117</v>
      </c>
      <c r="C143" s="85">
        <v>4</v>
      </c>
      <c r="D143" s="86">
        <v>0.51193</v>
      </c>
    </row>
    <row r="144" spans="1:4" ht="18" customHeight="1">
      <c r="A144" s="83">
        <v>107</v>
      </c>
      <c r="B144" s="84" t="s">
        <v>138</v>
      </c>
      <c r="C144" s="85">
        <v>2</v>
      </c>
      <c r="D144" s="86">
        <v>0.50714300000000001</v>
      </c>
    </row>
    <row r="145" spans="1:4" ht="18" customHeight="1">
      <c r="A145" s="83">
        <v>108</v>
      </c>
      <c r="B145" s="84" t="s">
        <v>254</v>
      </c>
      <c r="C145" s="85">
        <v>1</v>
      </c>
      <c r="D145" s="86">
        <v>0.5</v>
      </c>
    </row>
    <row r="146" spans="1:4" ht="18" customHeight="1">
      <c r="A146" s="83">
        <v>109</v>
      </c>
      <c r="B146" s="84" t="s">
        <v>91</v>
      </c>
      <c r="C146" s="85">
        <v>4</v>
      </c>
      <c r="D146" s="86">
        <v>0.43879200000000002</v>
      </c>
    </row>
    <row r="147" spans="1:4" ht="18" customHeight="1">
      <c r="A147" s="83">
        <v>110</v>
      </c>
      <c r="B147" s="84" t="s">
        <v>132</v>
      </c>
      <c r="C147" s="85">
        <v>2</v>
      </c>
      <c r="D147" s="86">
        <v>0.32</v>
      </c>
    </row>
    <row r="148" spans="1:4" ht="18" customHeight="1">
      <c r="A148" s="83">
        <v>111</v>
      </c>
      <c r="B148" s="84" t="s">
        <v>142</v>
      </c>
      <c r="C148" s="85">
        <v>4</v>
      </c>
      <c r="D148" s="86">
        <v>0.31545499999999999</v>
      </c>
    </row>
    <row r="149" spans="1:4" ht="18" customHeight="1">
      <c r="A149" s="83">
        <v>112</v>
      </c>
      <c r="B149" s="84" t="s">
        <v>255</v>
      </c>
      <c r="C149" s="85">
        <v>3</v>
      </c>
      <c r="D149" s="86">
        <v>0.31282900000000002</v>
      </c>
    </row>
    <row r="150" spans="1:4" ht="18" customHeight="1">
      <c r="A150" s="83">
        <v>113</v>
      </c>
      <c r="B150" s="84" t="s">
        <v>144</v>
      </c>
      <c r="C150" s="85">
        <v>4</v>
      </c>
      <c r="D150" s="86">
        <v>0.29499999999999998</v>
      </c>
    </row>
    <row r="151" spans="1:4" ht="18" customHeight="1">
      <c r="A151" s="83">
        <v>114</v>
      </c>
      <c r="B151" s="84" t="s">
        <v>256</v>
      </c>
      <c r="C151" s="85">
        <v>5</v>
      </c>
      <c r="D151" s="86">
        <v>0.27500000000000002</v>
      </c>
    </row>
    <row r="152" spans="1:4" ht="18" customHeight="1">
      <c r="A152" s="83">
        <v>115</v>
      </c>
      <c r="B152" s="84" t="s">
        <v>257</v>
      </c>
      <c r="C152" s="85">
        <v>1</v>
      </c>
      <c r="D152" s="86">
        <v>0.22500000000000001</v>
      </c>
    </row>
    <row r="153" spans="1:4" ht="18" customHeight="1">
      <c r="A153" s="83">
        <v>116</v>
      </c>
      <c r="B153" s="84" t="s">
        <v>258</v>
      </c>
      <c r="C153" s="85">
        <v>1</v>
      </c>
      <c r="D153" s="86">
        <v>0.21</v>
      </c>
    </row>
    <row r="154" spans="1:4" ht="18" customHeight="1">
      <c r="A154" s="83">
        <v>117</v>
      </c>
      <c r="B154" s="84" t="s">
        <v>147</v>
      </c>
      <c r="C154" s="85">
        <v>4</v>
      </c>
      <c r="D154" s="86">
        <v>0.2089</v>
      </c>
    </row>
    <row r="155" spans="1:4" ht="18" customHeight="1">
      <c r="A155" s="83">
        <v>118</v>
      </c>
      <c r="B155" s="84" t="s">
        <v>271</v>
      </c>
      <c r="C155" s="85">
        <v>4</v>
      </c>
      <c r="D155" s="86">
        <v>0.197795</v>
      </c>
    </row>
    <row r="156" spans="1:4" ht="18" customHeight="1">
      <c r="A156" s="83">
        <v>119</v>
      </c>
      <c r="B156" s="84" t="s">
        <v>259</v>
      </c>
      <c r="C156" s="85">
        <v>3</v>
      </c>
      <c r="D156" s="86">
        <v>0.17199999999999999</v>
      </c>
    </row>
    <row r="157" spans="1:4" ht="18" customHeight="1">
      <c r="A157" s="83">
        <v>120</v>
      </c>
      <c r="B157" s="84" t="s">
        <v>260</v>
      </c>
      <c r="C157" s="85">
        <v>2</v>
      </c>
      <c r="D157" s="86">
        <v>0.17185700000000001</v>
      </c>
    </row>
    <row r="158" spans="1:4" ht="18" customHeight="1">
      <c r="A158" s="83">
        <v>121</v>
      </c>
      <c r="B158" s="84" t="s">
        <v>151</v>
      </c>
      <c r="C158" s="85">
        <v>4</v>
      </c>
      <c r="D158" s="86">
        <v>0.17081199999999999</v>
      </c>
    </row>
    <row r="159" spans="1:4" ht="18" customHeight="1">
      <c r="A159" s="83">
        <v>122</v>
      </c>
      <c r="B159" s="84" t="s">
        <v>261</v>
      </c>
      <c r="C159" s="85">
        <v>4</v>
      </c>
      <c r="D159" s="86">
        <v>0.1535</v>
      </c>
    </row>
    <row r="160" spans="1:4" ht="18" customHeight="1">
      <c r="A160" s="83">
        <v>123</v>
      </c>
      <c r="B160" s="84" t="s">
        <v>265</v>
      </c>
      <c r="C160" s="85">
        <v>2</v>
      </c>
      <c r="D160" s="86">
        <v>0.129</v>
      </c>
    </row>
    <row r="161" spans="1:4" ht="18" customHeight="1">
      <c r="A161" s="83">
        <v>124</v>
      </c>
      <c r="B161" s="84" t="s">
        <v>140</v>
      </c>
      <c r="C161" s="85">
        <v>2</v>
      </c>
      <c r="D161" s="86">
        <v>0.115</v>
      </c>
    </row>
    <row r="162" spans="1:4" ht="18" customHeight="1">
      <c r="A162" s="83">
        <v>125</v>
      </c>
      <c r="B162" s="84" t="s">
        <v>262</v>
      </c>
      <c r="C162" s="85">
        <v>1</v>
      </c>
      <c r="D162" s="86">
        <v>0.1</v>
      </c>
    </row>
    <row r="163" spans="1:4" ht="18" customHeight="1">
      <c r="A163" s="83">
        <v>126</v>
      </c>
      <c r="B163" s="84" t="s">
        <v>263</v>
      </c>
      <c r="C163" s="85">
        <v>1</v>
      </c>
      <c r="D163" s="86">
        <v>0.1</v>
      </c>
    </row>
    <row r="164" spans="1:4" ht="18" customHeight="1">
      <c r="A164" s="83">
        <v>127</v>
      </c>
      <c r="B164" s="84" t="s">
        <v>264</v>
      </c>
      <c r="C164" s="85">
        <v>1</v>
      </c>
      <c r="D164" s="86">
        <v>0.1</v>
      </c>
    </row>
    <row r="165" spans="1:4" ht="18" customHeight="1">
      <c r="A165" s="83">
        <v>128</v>
      </c>
      <c r="B165" s="84" t="s">
        <v>128</v>
      </c>
      <c r="C165" s="85">
        <v>5</v>
      </c>
      <c r="D165" s="86">
        <v>8.3500000000000005E-2</v>
      </c>
    </row>
    <row r="166" spans="1:4" ht="18" customHeight="1">
      <c r="A166" s="83">
        <v>129</v>
      </c>
      <c r="B166" s="84" t="s">
        <v>266</v>
      </c>
      <c r="C166" s="85">
        <v>4</v>
      </c>
      <c r="D166" s="86">
        <v>8.1382999999999997E-2</v>
      </c>
    </row>
    <row r="167" spans="1:4" ht="18" customHeight="1">
      <c r="A167" s="83">
        <v>130</v>
      </c>
      <c r="B167" s="84" t="s">
        <v>267</v>
      </c>
      <c r="C167" s="85">
        <v>1</v>
      </c>
      <c r="D167" s="86">
        <v>7.0935999999999999E-2</v>
      </c>
    </row>
    <row r="168" spans="1:4" ht="18" customHeight="1">
      <c r="A168" s="83">
        <v>131</v>
      </c>
      <c r="B168" s="84" t="s">
        <v>126</v>
      </c>
      <c r="C168" s="85">
        <v>2</v>
      </c>
      <c r="D168" s="86">
        <v>0.05</v>
      </c>
    </row>
    <row r="169" spans="1:4" ht="18" customHeight="1">
      <c r="A169" s="83">
        <v>132</v>
      </c>
      <c r="B169" s="84" t="s">
        <v>268</v>
      </c>
      <c r="C169" s="85">
        <v>2</v>
      </c>
      <c r="D169" s="86">
        <v>3.9399999999999998E-2</v>
      </c>
    </row>
    <row r="170" spans="1:4" ht="18" customHeight="1">
      <c r="A170" s="83">
        <v>133</v>
      </c>
      <c r="B170" s="84" t="s">
        <v>269</v>
      </c>
      <c r="C170" s="85">
        <v>1</v>
      </c>
      <c r="D170" s="86">
        <v>3.3184999999999999E-2</v>
      </c>
    </row>
    <row r="171" spans="1:4" ht="18" customHeight="1">
      <c r="A171" s="83">
        <v>134</v>
      </c>
      <c r="B171" s="84" t="s">
        <v>270</v>
      </c>
      <c r="C171" s="85">
        <v>1</v>
      </c>
      <c r="D171" s="86">
        <v>0.02</v>
      </c>
    </row>
    <row r="172" spans="1:4" ht="18" customHeight="1">
      <c r="A172" s="83">
        <v>135</v>
      </c>
      <c r="B172" s="84" t="s">
        <v>291</v>
      </c>
      <c r="C172" s="85">
        <v>2</v>
      </c>
      <c r="D172" s="86">
        <v>1.4999999999999999E-2</v>
      </c>
    </row>
    <row r="173" spans="1:4" ht="18" customHeight="1">
      <c r="A173" s="83">
        <v>136</v>
      </c>
      <c r="B173" s="84" t="s">
        <v>272</v>
      </c>
      <c r="C173" s="85">
        <v>1</v>
      </c>
      <c r="D173" s="86">
        <v>1.2305999999999999E-2</v>
      </c>
    </row>
    <row r="174" spans="1:4" ht="18" customHeight="1">
      <c r="A174" s="83">
        <v>137</v>
      </c>
      <c r="B174" s="84" t="s">
        <v>290</v>
      </c>
      <c r="C174" s="85">
        <v>1</v>
      </c>
      <c r="D174" s="86">
        <v>0.01</v>
      </c>
    </row>
    <row r="175" spans="1:4" ht="18" customHeight="1">
      <c r="A175" s="83">
        <v>138</v>
      </c>
      <c r="B175" s="84" t="s">
        <v>148</v>
      </c>
      <c r="C175" s="85">
        <v>1</v>
      </c>
      <c r="D175" s="86">
        <v>0.01</v>
      </c>
    </row>
    <row r="176" spans="1:4" ht="18" customHeight="1">
      <c r="A176" s="83">
        <v>139</v>
      </c>
      <c r="B176" s="84" t="s">
        <v>105</v>
      </c>
      <c r="C176" s="85">
        <v>1</v>
      </c>
      <c r="D176" s="86">
        <v>0.01</v>
      </c>
    </row>
    <row r="177" spans="1:4" ht="18" customHeight="1">
      <c r="A177" s="153" t="s">
        <v>216</v>
      </c>
      <c r="B177" s="153"/>
      <c r="C177" s="87">
        <f>SUM(C38:C176)</f>
        <v>33070</v>
      </c>
      <c r="D177" s="88">
        <f>SUM(D38:D176)</f>
        <v>384044.20674720983</v>
      </c>
    </row>
    <row r="178" spans="1:4" ht="15" customHeight="1">
      <c r="A178" s="89"/>
      <c r="B178" s="89"/>
      <c r="C178" s="90"/>
      <c r="D178" s="91"/>
    </row>
    <row r="179" spans="1:4" ht="15.75" customHeight="1">
      <c r="A179" s="154" t="s">
        <v>273</v>
      </c>
      <c r="B179" s="154"/>
      <c r="C179" s="154"/>
      <c r="D179" s="154"/>
    </row>
    <row r="180" spans="1:4" ht="15.75" customHeight="1">
      <c r="A180" s="154" t="str">
        <f>A6</f>
        <v>(Lũy kế các dự án còn hiệu lực đến ngày 20/12/2020)</v>
      </c>
      <c r="B180" s="154"/>
      <c r="C180" s="154"/>
      <c r="D180" s="154"/>
    </row>
    <row r="181" spans="1:4" ht="19.5" customHeight="1"/>
    <row r="182" spans="1:4" ht="51">
      <c r="A182" s="79" t="s">
        <v>211</v>
      </c>
      <c r="B182" s="80" t="s">
        <v>274</v>
      </c>
      <c r="C182" s="81" t="s">
        <v>213</v>
      </c>
      <c r="D182" s="82" t="s">
        <v>219</v>
      </c>
    </row>
    <row r="183" spans="1:4" ht="19.5" customHeight="1">
      <c r="A183" s="83">
        <v>1</v>
      </c>
      <c r="B183" s="84" t="s">
        <v>156</v>
      </c>
      <c r="C183" s="85">
        <v>9952</v>
      </c>
      <c r="D183" s="86">
        <v>48190.477162490002</v>
      </c>
    </row>
    <row r="184" spans="1:4" ht="19.5" customHeight="1">
      <c r="A184" s="83">
        <v>2</v>
      </c>
      <c r="B184" s="84" t="s">
        <v>158</v>
      </c>
      <c r="C184" s="85">
        <v>6384</v>
      </c>
      <c r="D184" s="86">
        <v>35904.273598040003</v>
      </c>
    </row>
    <row r="185" spans="1:4" ht="19.5" customHeight="1">
      <c r="A185" s="83">
        <v>3</v>
      </c>
      <c r="B185" s="84" t="s">
        <v>159</v>
      </c>
      <c r="C185" s="85">
        <v>3932</v>
      </c>
      <c r="D185" s="86">
        <v>35499.806232339994</v>
      </c>
    </row>
    <row r="186" spans="1:4" ht="19.5" customHeight="1">
      <c r="A186" s="83">
        <v>4</v>
      </c>
      <c r="B186" s="84" t="s">
        <v>160</v>
      </c>
      <c r="C186" s="85">
        <v>496</v>
      </c>
      <c r="D186" s="86">
        <v>32748.638744700002</v>
      </c>
    </row>
    <row r="187" spans="1:4" ht="19.5" customHeight="1">
      <c r="A187" s="83">
        <v>5</v>
      </c>
      <c r="B187" s="84" t="s">
        <v>161</v>
      </c>
      <c r="C187" s="85">
        <v>1739</v>
      </c>
      <c r="D187" s="86">
        <v>31962.346303740003</v>
      </c>
    </row>
    <row r="188" spans="1:4" ht="19.5" customHeight="1">
      <c r="A188" s="83">
        <v>6</v>
      </c>
      <c r="B188" s="84" t="s">
        <v>162</v>
      </c>
      <c r="C188" s="85">
        <v>849</v>
      </c>
      <c r="D188" s="86">
        <v>20202.619728999998</v>
      </c>
    </row>
    <row r="189" spans="1:4" ht="19.5" customHeight="1">
      <c r="A189" s="83">
        <v>7</v>
      </c>
      <c r="B189" s="84" t="s">
        <v>163</v>
      </c>
      <c r="C189" s="85">
        <v>1642</v>
      </c>
      <c r="D189" s="86">
        <v>19912.828208930001</v>
      </c>
    </row>
    <row r="190" spans="1:4" ht="19.5" customHeight="1">
      <c r="A190" s="83">
        <v>8</v>
      </c>
      <c r="B190" s="84" t="s">
        <v>167</v>
      </c>
      <c r="C190" s="85">
        <v>158</v>
      </c>
      <c r="D190" s="86">
        <v>14533.485397</v>
      </c>
    </row>
    <row r="191" spans="1:4" ht="19.5" customHeight="1">
      <c r="A191" s="83">
        <v>9</v>
      </c>
      <c r="B191" s="84" t="s">
        <v>199</v>
      </c>
      <c r="C191" s="85">
        <v>79</v>
      </c>
      <c r="D191" s="86">
        <v>11739.238461999999</v>
      </c>
    </row>
    <row r="192" spans="1:4" ht="19.5" customHeight="1">
      <c r="A192" s="83">
        <v>10</v>
      </c>
      <c r="B192" s="84" t="s">
        <v>178</v>
      </c>
      <c r="C192" s="85">
        <v>181</v>
      </c>
      <c r="D192" s="86">
        <v>8721.9812079999992</v>
      </c>
    </row>
    <row r="193" spans="1:4" ht="19.5" customHeight="1">
      <c r="A193" s="83">
        <v>11</v>
      </c>
      <c r="B193" s="84" t="s">
        <v>170</v>
      </c>
      <c r="C193" s="85">
        <v>474</v>
      </c>
      <c r="D193" s="86">
        <v>8698.0527588299992</v>
      </c>
    </row>
    <row r="194" spans="1:4" ht="19.5" customHeight="1">
      <c r="A194" s="83">
        <v>12</v>
      </c>
      <c r="B194" s="84" t="s">
        <v>166</v>
      </c>
      <c r="C194" s="85">
        <v>1238</v>
      </c>
      <c r="D194" s="86">
        <v>8453.4342335299989</v>
      </c>
    </row>
    <row r="195" spans="1:4" ht="19.5" customHeight="1">
      <c r="A195" s="83">
        <v>13</v>
      </c>
      <c r="B195" s="84" t="s">
        <v>157</v>
      </c>
      <c r="C195" s="85">
        <v>338</v>
      </c>
      <c r="D195" s="86">
        <v>7676.8689011999995</v>
      </c>
    </row>
    <row r="196" spans="1:4" ht="19.5" customHeight="1">
      <c r="A196" s="83">
        <v>14</v>
      </c>
      <c r="B196" s="84" t="s">
        <v>168</v>
      </c>
      <c r="C196" s="85">
        <v>541</v>
      </c>
      <c r="D196" s="86">
        <v>7124.5371296700005</v>
      </c>
    </row>
    <row r="197" spans="1:4" ht="19.5" customHeight="1">
      <c r="A197" s="83">
        <v>15</v>
      </c>
      <c r="B197" s="84" t="s">
        <v>185</v>
      </c>
      <c r="C197" s="85">
        <v>144</v>
      </c>
      <c r="D197" s="86">
        <v>6796.6312682399994</v>
      </c>
    </row>
    <row r="198" spans="1:4" ht="19.5" customHeight="1">
      <c r="A198" s="83">
        <v>16</v>
      </c>
      <c r="B198" s="84" t="s">
        <v>175</v>
      </c>
      <c r="C198" s="85">
        <v>223</v>
      </c>
      <c r="D198" s="86">
        <v>6058.9845679999999</v>
      </c>
    </row>
    <row r="199" spans="1:4" ht="19.5" customHeight="1">
      <c r="A199" s="83">
        <v>17</v>
      </c>
      <c r="B199" s="84" t="s">
        <v>169</v>
      </c>
      <c r="C199" s="85">
        <v>850</v>
      </c>
      <c r="D199" s="86">
        <v>5583.7656015100001</v>
      </c>
    </row>
    <row r="200" spans="1:4" ht="19.5" customHeight="1">
      <c r="A200" s="83">
        <v>18</v>
      </c>
      <c r="B200" s="84" t="s">
        <v>164</v>
      </c>
      <c r="C200" s="85">
        <v>488</v>
      </c>
      <c r="D200" s="86">
        <v>5268.5098889999999</v>
      </c>
    </row>
    <row r="201" spans="1:4" ht="19.5" customHeight="1">
      <c r="A201" s="83">
        <v>19</v>
      </c>
      <c r="B201" s="84" t="s">
        <v>177</v>
      </c>
      <c r="C201" s="85">
        <v>448</v>
      </c>
      <c r="D201" s="86">
        <v>5216.94788178</v>
      </c>
    </row>
    <row r="202" spans="1:4" ht="19.5" customHeight="1">
      <c r="A202" s="83">
        <v>20</v>
      </c>
      <c r="B202" s="84" t="s">
        <v>190</v>
      </c>
      <c r="C202" s="85">
        <v>61</v>
      </c>
      <c r="D202" s="86">
        <v>4807.2421960000001</v>
      </c>
    </row>
    <row r="203" spans="1:4" ht="19.5" customHeight="1">
      <c r="A203" s="83">
        <v>21</v>
      </c>
      <c r="B203" s="84" t="s">
        <v>155</v>
      </c>
      <c r="C203" s="85">
        <v>13</v>
      </c>
      <c r="D203" s="86">
        <v>4551.0012889999998</v>
      </c>
    </row>
    <row r="204" spans="1:4" ht="19.5" customHeight="1">
      <c r="A204" s="83">
        <v>22</v>
      </c>
      <c r="B204" s="84" t="s">
        <v>194</v>
      </c>
      <c r="C204" s="85">
        <v>117</v>
      </c>
      <c r="D204" s="86">
        <v>4359.4588370000001</v>
      </c>
    </row>
    <row r="205" spans="1:4" ht="19.5" customHeight="1">
      <c r="A205" s="83">
        <v>23</v>
      </c>
      <c r="B205" s="84" t="s">
        <v>165</v>
      </c>
      <c r="C205" s="85">
        <v>338</v>
      </c>
      <c r="D205" s="86">
        <v>4169.5190409999996</v>
      </c>
    </row>
    <row r="206" spans="1:4" ht="19.5" customHeight="1">
      <c r="A206" s="83">
        <v>24</v>
      </c>
      <c r="B206" s="84" t="s">
        <v>189</v>
      </c>
      <c r="C206" s="85">
        <v>120</v>
      </c>
      <c r="D206" s="86">
        <v>3868.1387730000001</v>
      </c>
    </row>
    <row r="207" spans="1:4" ht="19.5" customHeight="1">
      <c r="A207" s="83">
        <v>25</v>
      </c>
      <c r="B207" s="84" t="s">
        <v>182</v>
      </c>
      <c r="C207" s="85">
        <v>153</v>
      </c>
      <c r="D207" s="86">
        <v>3809.9202700000001</v>
      </c>
    </row>
    <row r="208" spans="1:4" ht="19.5" customHeight="1">
      <c r="A208" s="83">
        <v>26</v>
      </c>
      <c r="B208" s="84" t="s">
        <v>172</v>
      </c>
      <c r="C208" s="85">
        <v>121</v>
      </c>
      <c r="D208" s="86">
        <v>3576.0378070000002</v>
      </c>
    </row>
    <row r="209" spans="1:4" ht="19.5" customHeight="1">
      <c r="A209" s="83">
        <v>27</v>
      </c>
      <c r="B209" s="84" t="s">
        <v>179</v>
      </c>
      <c r="C209" s="85">
        <v>42</v>
      </c>
      <c r="D209" s="86">
        <v>3365.4511010000001</v>
      </c>
    </row>
    <row r="210" spans="1:4" ht="19.5" customHeight="1">
      <c r="A210" s="83">
        <v>28</v>
      </c>
      <c r="B210" s="84" t="s">
        <v>171</v>
      </c>
      <c r="C210" s="85">
        <v>323</v>
      </c>
      <c r="D210" s="86">
        <v>3175.252289</v>
      </c>
    </row>
    <row r="211" spans="1:4" ht="19.5" customHeight="1">
      <c r="A211" s="83">
        <v>29</v>
      </c>
      <c r="B211" s="84" t="s">
        <v>275</v>
      </c>
      <c r="C211" s="85">
        <v>50</v>
      </c>
      <c r="D211" s="86">
        <v>2768.6918150000001</v>
      </c>
    </row>
    <row r="212" spans="1:4" ht="19.5" customHeight="1">
      <c r="A212" s="83">
        <v>30</v>
      </c>
      <c r="B212" s="84" t="s">
        <v>181</v>
      </c>
      <c r="C212" s="85">
        <v>126</v>
      </c>
      <c r="D212" s="86">
        <v>2744.7002400000001</v>
      </c>
    </row>
    <row r="213" spans="1:4" ht="19.5" customHeight="1">
      <c r="A213" s="83">
        <v>31</v>
      </c>
      <c r="B213" s="84" t="s">
        <v>188</v>
      </c>
      <c r="C213" s="85">
        <v>105</v>
      </c>
      <c r="D213" s="86">
        <v>2322.8948695999998</v>
      </c>
    </row>
    <row r="214" spans="1:4" ht="19.5" customHeight="1">
      <c r="A214" s="83">
        <v>32</v>
      </c>
      <c r="B214" s="84" t="s">
        <v>203</v>
      </c>
      <c r="C214" s="85">
        <v>48</v>
      </c>
      <c r="D214" s="86">
        <v>1989.572958</v>
      </c>
    </row>
    <row r="215" spans="1:4" ht="19.5" customHeight="1">
      <c r="A215" s="83">
        <v>33</v>
      </c>
      <c r="B215" s="84" t="s">
        <v>173</v>
      </c>
      <c r="C215" s="85">
        <v>59</v>
      </c>
      <c r="D215" s="86">
        <v>1962.662675</v>
      </c>
    </row>
    <row r="216" spans="1:4" ht="19.5" customHeight="1">
      <c r="A216" s="83">
        <v>34</v>
      </c>
      <c r="B216" s="84" t="s">
        <v>176</v>
      </c>
      <c r="C216" s="85">
        <v>199</v>
      </c>
      <c r="D216" s="86">
        <v>1928.8477089999999</v>
      </c>
    </row>
    <row r="217" spans="1:4" ht="19.5" customHeight="1">
      <c r="A217" s="83">
        <v>35</v>
      </c>
      <c r="B217" s="84" t="s">
        <v>201</v>
      </c>
      <c r="C217" s="85">
        <v>64</v>
      </c>
      <c r="D217" s="86">
        <v>1612.4339645499999</v>
      </c>
    </row>
    <row r="218" spans="1:4" ht="19.5" customHeight="1">
      <c r="A218" s="83">
        <v>36</v>
      </c>
      <c r="B218" s="84" t="s">
        <v>183</v>
      </c>
      <c r="C218" s="85">
        <v>52</v>
      </c>
      <c r="D218" s="86">
        <v>1552.3379809999999</v>
      </c>
    </row>
    <row r="219" spans="1:4" ht="19.5" customHeight="1">
      <c r="A219" s="83">
        <v>37</v>
      </c>
      <c r="B219" s="84" t="s">
        <v>184</v>
      </c>
      <c r="C219" s="85">
        <v>80</v>
      </c>
      <c r="D219" s="86">
        <v>1457.3559029999999</v>
      </c>
    </row>
    <row r="220" spans="1:4" ht="19.5" customHeight="1">
      <c r="A220" s="83">
        <v>38</v>
      </c>
      <c r="B220" s="84" t="s">
        <v>187</v>
      </c>
      <c r="C220" s="85">
        <v>92</v>
      </c>
      <c r="D220" s="86">
        <v>1068.324419</v>
      </c>
    </row>
    <row r="221" spans="1:4" ht="19.5" customHeight="1">
      <c r="A221" s="83">
        <v>39</v>
      </c>
      <c r="B221" s="84" t="s">
        <v>276</v>
      </c>
      <c r="C221" s="85">
        <v>23</v>
      </c>
      <c r="D221" s="86">
        <v>1061.6776689999999</v>
      </c>
    </row>
    <row r="222" spans="1:4" ht="19.5" customHeight="1">
      <c r="A222" s="83">
        <v>40</v>
      </c>
      <c r="B222" s="84" t="s">
        <v>180</v>
      </c>
      <c r="C222" s="85">
        <v>64</v>
      </c>
      <c r="D222" s="86">
        <v>819.21964924999997</v>
      </c>
    </row>
    <row r="223" spans="1:4" ht="19.5" customHeight="1">
      <c r="A223" s="83">
        <v>41</v>
      </c>
      <c r="B223" s="84" t="s">
        <v>174</v>
      </c>
      <c r="C223" s="85">
        <v>97</v>
      </c>
      <c r="D223" s="86">
        <v>769.78538800000001</v>
      </c>
    </row>
    <row r="224" spans="1:4" ht="19.5" customHeight="1">
      <c r="A224" s="83">
        <v>42</v>
      </c>
      <c r="B224" s="84" t="s">
        <v>205</v>
      </c>
      <c r="C224" s="85">
        <v>84</v>
      </c>
      <c r="D224" s="86">
        <v>751.90052600000001</v>
      </c>
    </row>
    <row r="225" spans="1:4" ht="19.5" customHeight="1">
      <c r="A225" s="83">
        <v>43</v>
      </c>
      <c r="B225" s="84" t="s">
        <v>186</v>
      </c>
      <c r="C225" s="85">
        <v>52</v>
      </c>
      <c r="D225" s="86">
        <v>723.141302</v>
      </c>
    </row>
    <row r="226" spans="1:4" ht="19.5" customHeight="1">
      <c r="A226" s="83">
        <v>44</v>
      </c>
      <c r="B226" s="84" t="s">
        <v>209</v>
      </c>
      <c r="C226" s="85">
        <v>31</v>
      </c>
      <c r="D226" s="86">
        <v>578.70048099999997</v>
      </c>
    </row>
    <row r="227" spans="1:4" ht="19.5" customHeight="1">
      <c r="A227" s="83">
        <v>45</v>
      </c>
      <c r="B227" s="84" t="s">
        <v>195</v>
      </c>
      <c r="C227" s="85">
        <v>23</v>
      </c>
      <c r="D227" s="86">
        <v>522.14640799999995</v>
      </c>
    </row>
    <row r="228" spans="1:4" ht="19.5" customHeight="1">
      <c r="A228" s="83">
        <v>46</v>
      </c>
      <c r="B228" s="84" t="s">
        <v>191</v>
      </c>
      <c r="C228" s="85">
        <v>105</v>
      </c>
      <c r="D228" s="86">
        <v>515.10655999999994</v>
      </c>
    </row>
    <row r="229" spans="1:4" ht="19.5" customHeight="1">
      <c r="A229" s="83">
        <v>47</v>
      </c>
      <c r="B229" s="84" t="s">
        <v>208</v>
      </c>
      <c r="C229" s="85">
        <v>12</v>
      </c>
      <c r="D229" s="86">
        <v>434.43922099999997</v>
      </c>
    </row>
    <row r="230" spans="1:4" ht="19.5" customHeight="1">
      <c r="A230" s="83">
        <v>48</v>
      </c>
      <c r="B230" s="84" t="s">
        <v>196</v>
      </c>
      <c r="C230" s="85">
        <v>26</v>
      </c>
      <c r="D230" s="86">
        <v>399.220754</v>
      </c>
    </row>
    <row r="231" spans="1:4" ht="19.5" customHeight="1">
      <c r="A231" s="83">
        <v>49</v>
      </c>
      <c r="B231" s="84" t="s">
        <v>277</v>
      </c>
      <c r="C231" s="85">
        <v>17</v>
      </c>
      <c r="D231" s="86">
        <v>301.69135799999998</v>
      </c>
    </row>
    <row r="232" spans="1:4" ht="19.5" customHeight="1">
      <c r="A232" s="83">
        <v>50</v>
      </c>
      <c r="B232" s="84" t="s">
        <v>200</v>
      </c>
      <c r="C232" s="85">
        <v>17</v>
      </c>
      <c r="D232" s="86">
        <v>299.05484300000001</v>
      </c>
    </row>
    <row r="233" spans="1:4" ht="19.5" customHeight="1">
      <c r="A233" s="83">
        <v>51</v>
      </c>
      <c r="B233" s="84" t="s">
        <v>197</v>
      </c>
      <c r="C233" s="85">
        <v>27</v>
      </c>
      <c r="D233" s="86">
        <v>270.937545</v>
      </c>
    </row>
    <row r="234" spans="1:4" ht="19.5" customHeight="1">
      <c r="A234" s="83">
        <v>52</v>
      </c>
      <c r="B234" s="84" t="s">
        <v>207</v>
      </c>
      <c r="C234" s="85">
        <v>42</v>
      </c>
      <c r="D234" s="86">
        <v>238.21245999999999</v>
      </c>
    </row>
    <row r="235" spans="1:4" ht="19.5" customHeight="1">
      <c r="A235" s="83">
        <v>53</v>
      </c>
      <c r="B235" s="84" t="s">
        <v>202</v>
      </c>
      <c r="C235" s="85">
        <v>17</v>
      </c>
      <c r="D235" s="86">
        <v>216.09839500000001</v>
      </c>
    </row>
    <row r="236" spans="1:4" ht="19.5" customHeight="1">
      <c r="A236" s="83">
        <v>54</v>
      </c>
      <c r="B236" s="84" t="s">
        <v>192</v>
      </c>
      <c r="C236" s="85">
        <v>19</v>
      </c>
      <c r="D236" s="86">
        <v>172.116739</v>
      </c>
    </row>
    <row r="237" spans="1:4" ht="19.5" customHeight="1">
      <c r="A237" s="83">
        <v>55</v>
      </c>
      <c r="B237" s="84" t="s">
        <v>193</v>
      </c>
      <c r="C237" s="85">
        <v>17</v>
      </c>
      <c r="D237" s="86">
        <v>157.56854999999999</v>
      </c>
    </row>
    <row r="238" spans="1:4" ht="19.5" customHeight="1">
      <c r="A238" s="83">
        <v>56</v>
      </c>
      <c r="B238" s="84" t="s">
        <v>278</v>
      </c>
      <c r="C238" s="85">
        <v>10</v>
      </c>
      <c r="D238" s="86">
        <v>135.72999999999999</v>
      </c>
    </row>
    <row r="239" spans="1:4" ht="19.5" customHeight="1">
      <c r="A239" s="83">
        <v>57</v>
      </c>
      <c r="B239" s="84" t="s">
        <v>279</v>
      </c>
      <c r="C239" s="85">
        <v>22</v>
      </c>
      <c r="D239" s="86">
        <v>114.307231</v>
      </c>
    </row>
    <row r="240" spans="1:4" ht="19.5" customHeight="1">
      <c r="A240" s="83">
        <v>58</v>
      </c>
      <c r="B240" s="84" t="s">
        <v>204</v>
      </c>
      <c r="C240" s="85">
        <v>9</v>
      </c>
      <c r="D240" s="86">
        <v>93.857697000000002</v>
      </c>
    </row>
    <row r="241" spans="1:4" ht="19.5" customHeight="1">
      <c r="A241" s="83">
        <v>59</v>
      </c>
      <c r="B241" s="84" t="s">
        <v>206</v>
      </c>
      <c r="C241" s="85">
        <v>18</v>
      </c>
      <c r="D241" s="86">
        <v>51.424999999999997</v>
      </c>
    </row>
    <row r="242" spans="1:4" ht="19.5" customHeight="1">
      <c r="A242" s="83">
        <v>60</v>
      </c>
      <c r="B242" s="84" t="s">
        <v>198</v>
      </c>
      <c r="C242" s="85">
        <v>7</v>
      </c>
      <c r="D242" s="86">
        <v>19.603605000000002</v>
      </c>
    </row>
    <row r="243" spans="1:4" ht="19.5" customHeight="1">
      <c r="A243" s="83">
        <v>61</v>
      </c>
      <c r="B243" s="84" t="s">
        <v>280</v>
      </c>
      <c r="C243" s="85">
        <v>4</v>
      </c>
      <c r="D243" s="86">
        <v>6.34695681</v>
      </c>
    </row>
    <row r="244" spans="1:4" ht="19.5" customHeight="1">
      <c r="A244" s="83">
        <v>62</v>
      </c>
      <c r="B244" s="84" t="s">
        <v>281</v>
      </c>
      <c r="C244" s="85">
        <v>6</v>
      </c>
      <c r="D244" s="86">
        <v>4.1469940000000003</v>
      </c>
    </row>
    <row r="245" spans="1:4" ht="19.5" customHeight="1">
      <c r="A245" s="83">
        <v>63</v>
      </c>
      <c r="B245" s="84" t="s">
        <v>282</v>
      </c>
      <c r="C245" s="85">
        <v>1</v>
      </c>
      <c r="D245" s="86">
        <v>3</v>
      </c>
    </row>
    <row r="246" spans="1:4" ht="19.5" customHeight="1">
      <c r="A246" s="83">
        <v>64</v>
      </c>
      <c r="B246" s="84" t="s">
        <v>283</v>
      </c>
      <c r="C246" s="85">
        <v>1</v>
      </c>
      <c r="D246" s="86">
        <v>1.5</v>
      </c>
    </row>
    <row r="247" spans="1:4" ht="19.5" customHeight="1">
      <c r="A247" s="153" t="s">
        <v>216</v>
      </c>
      <c r="B247" s="153"/>
      <c r="C247" s="87">
        <f>SUM(C183:C246)</f>
        <v>33070</v>
      </c>
      <c r="D247" s="88">
        <f>SUM(D183:D246)</f>
        <v>384044.20674721</v>
      </c>
    </row>
    <row r="248" spans="1:4" ht="15" customHeight="1"/>
    <row r="249" spans="1:4" ht="26.25" customHeight="1"/>
    <row r="250" spans="1:4" ht="15.75" customHeight="1"/>
  </sheetData>
  <sortState xmlns:xlrd2="http://schemas.microsoft.com/office/spreadsheetml/2017/richdata2" ref="B9:D27">
    <sortCondition descending="1" ref="D9:D27"/>
  </sortState>
  <mergeCells count="11">
    <mergeCell ref="A1:D1"/>
    <mergeCell ref="A177:B177"/>
    <mergeCell ref="A179:D179"/>
    <mergeCell ref="A180:D180"/>
    <mergeCell ref="A247:B247"/>
    <mergeCell ref="A3:B3"/>
    <mergeCell ref="A5:D5"/>
    <mergeCell ref="A6:D6"/>
    <mergeCell ref="A28:B28"/>
    <mergeCell ref="A34:D34"/>
    <mergeCell ref="A35:D35"/>
  </mergeCells>
  <conditionalFormatting sqref="B1:B1048576">
    <cfRule type="duplicateValues" dxfId="6" priority="1"/>
  </conditionalFormatting>
  <pageMargins left="0.7" right="0.45" top="0.5" bottom="0.5" header="0.3" footer="0.3"/>
  <pageSetup paperSize="9" fitToHeight="0" orientation="portrait" r:id="rId1"/>
  <rowBreaks count="2" manualBreakCount="2">
    <brk id="33" max="3" man="1"/>
    <brk id="178" max="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thang 12</vt:lpstr>
      <vt:lpstr>Thang 12 2020</vt:lpstr>
      <vt:lpstr>fdi2020</vt:lpstr>
      <vt:lpstr>Luy ke T12 2020</vt:lpstr>
      <vt:lpstr>'Luy ke T12 2020'!Print_Area</vt:lpstr>
      <vt:lpstr>'thang 12'!Print_Area</vt:lpstr>
      <vt:lpstr>'Thang 12 2020'!Print_Area</vt:lpstr>
      <vt:lpstr>'Luy ke T12 2020'!Print_Titles</vt:lpstr>
      <vt:lpstr>'Thang 12 2020'!Print_Titles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Thuy Nguyen</cp:lastModifiedBy>
  <cp:lastPrinted>2020-12-21T11:39:47Z</cp:lastPrinted>
  <dcterms:created xsi:type="dcterms:W3CDTF">2020-03-20T08:58:11Z</dcterms:created>
  <dcterms:modified xsi:type="dcterms:W3CDTF">2022-02-04T00:24:11Z</dcterms:modified>
</cp:coreProperties>
</file>