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19440" windowHeight="7995" activeTab="1"/>
  </bookViews>
  <sheets>
    <sheet name="Bang diem" sheetId="1" r:id="rId1"/>
    <sheet name="Ket Qua" sheetId="2" r:id="rId2"/>
  </sheets>
  <calcPr calcId="144525"/>
</workbook>
</file>

<file path=xl/calcChain.xml><?xml version="1.0" encoding="utf-8"?>
<calcChain xmlns="http://schemas.openxmlformats.org/spreadsheetml/2006/main">
  <c r="B13" i="2" l="1"/>
  <c r="C19" i="2" s="1"/>
  <c r="B2" i="2"/>
  <c r="B11" i="2"/>
  <c r="B10" i="2"/>
  <c r="B9" i="2"/>
  <c r="B8" i="2"/>
  <c r="B7" i="2"/>
  <c r="B6" i="2"/>
  <c r="B5" i="2"/>
  <c r="B4" i="2"/>
  <c r="B3" i="2"/>
  <c r="C22" i="2" l="1"/>
  <c r="C25" i="2"/>
  <c r="C18" i="2"/>
  <c r="C23" i="2"/>
  <c r="C16" i="2"/>
  <c r="C20" i="2"/>
  <c r="C24" i="2"/>
  <c r="C17" i="2"/>
  <c r="C21" i="2"/>
  <c r="B25" i="2"/>
  <c r="B24" i="2"/>
  <c r="B23" i="2"/>
  <c r="D23" i="2" s="1"/>
  <c r="B22" i="2"/>
  <c r="D22" i="2" s="1"/>
  <c r="B21" i="2"/>
  <c r="B20" i="2"/>
  <c r="B19" i="2"/>
  <c r="D19" i="2" s="1"/>
  <c r="B18" i="2"/>
  <c r="B17" i="2"/>
  <c r="B16" i="2"/>
  <c r="B12" i="2"/>
  <c r="D20" i="2" l="1"/>
  <c r="D25" i="2"/>
  <c r="D16" i="2"/>
  <c r="D21" i="2"/>
  <c r="E21" i="2" s="1"/>
  <c r="D17" i="2"/>
  <c r="D24" i="2"/>
  <c r="D18" i="2"/>
  <c r="E24" i="2" l="1"/>
  <c r="D26" i="2"/>
  <c r="U2" i="2" s="1"/>
  <c r="E16" i="2"/>
</calcChain>
</file>

<file path=xl/sharedStrings.xml><?xml version="1.0" encoding="utf-8"?>
<sst xmlns="http://schemas.openxmlformats.org/spreadsheetml/2006/main" count="108" uniqueCount="97">
  <si>
    <t>TT</t>
  </si>
  <si>
    <t>55 Tình huống thực tế</t>
  </si>
  <si>
    <t>Điểm đánh giá</t>
  </si>
  <si>
    <t>Tôi tìm những công việc cần làm</t>
  </si>
  <si>
    <t>Khi đối mặt với một vấn đề khó khăn tôi dành rất nhiều thời gian để tìm ra giải pháp</t>
  </si>
  <si>
    <t>Tôi hoàn thành công việc đúng thời gian quy định</t>
  </si>
  <si>
    <t>Tôi cảm thấy buồn phiền khi công việc không được hoàn thành tốt</t>
  </si>
  <si>
    <t>Tôi thích các tình huống mà tôi có thể kiểm soát được càng nhiều càng tốt</t>
  </si>
  <si>
    <t>Tối thích suy ngẫm về tương lai</t>
  </si>
  <si>
    <t>Mỗi khi bắt đầu một nhiệm vụ hay một dự án mới, tôi luôn thu thập rất nhiều thông tin trước khi thực sự bắt tay vào làm</t>
  </si>
  <si>
    <t>Tôi lập kế hoạch cho một dự án cỡ lớn bằng cách phân nhỏ thành các mục tiêu có quy mô nhỏ hơn</t>
  </si>
  <si>
    <t>Tôi được người khác ủng hộ các đề xuất của tôi</t>
  </si>
  <si>
    <t>Tôi cảm thấy tin tưởng rằng tôi sẽ thành công trong mọi việc tôi làm</t>
  </si>
  <si>
    <t>Dù tôi nói chuyện với bất kỳ ai, tôi luôn tỏ ra mình là người biết lắng nghe người khác nói gì</t>
  </si>
  <si>
    <t>Tôi chủ động làm các công việc trước khi tôi được người khác yêu cầu làm việc đó</t>
  </si>
  <si>
    <t>Tối cố gắng nhiều lần để yêu cầu người khác làm những điều tôi muốn họ làm</t>
  </si>
  <si>
    <t>Tôi giữ vững lời tôi đã hứa</t>
  </si>
  <si>
    <t>Công việc của tôi tốt hơn công việc của những người cùng làm với tôi</t>
  </si>
  <si>
    <t>Tôi không thử làm một điều gì mới nếu như không chắc chắn rằng tôi sẽ thành công</t>
  </si>
  <si>
    <t>Tôi cảm thấy thật phí thời giờ nếu phải lo lắng về cuộc đời của mình sẽ ra sao</t>
  </si>
  <si>
    <t>Tôi tìm kiếm lời khuyên ở những người hiểu biết nhiều về những việc mà tôi đang phải làm</t>
  </si>
  <si>
    <t>Tôi suy nghĩ về ưu điểm, nhược điểm hoặc các cách khác nhau để thực hiện công việc</t>
  </si>
  <si>
    <t>Tôi không bỏ nhiều thời gian suy nghĩ về việc làm thế nào để có nhiều ảnh hưởng đế người khác</t>
  </si>
  <si>
    <t>Tôi thay đổi ý kiến nếu những người khác hoàn toàn bất đồng với tôi</t>
  </si>
  <si>
    <t>Tôi cảm thấy rất bực bội nếu tôi không thể làm theo cách của tôi</t>
  </si>
  <si>
    <t>Tôi thích những thử thách và các cơ hội mới</t>
  </si>
  <si>
    <t>Khií có điều gì cản trở công việc mà tôi đang cố gắng làm, tôi vẫn tiếp tục cố gắng để hoàn thành việc dods bằng được</t>
  </si>
  <si>
    <t>Tôi sẵn sàng làm công việc của người khác trong trường hợp cần phải hoàn thành công việc đó cho đúng hạn</t>
  </si>
  <si>
    <t>Tôi buồn bực nếu như thời gian của tôi bị lãng phí</t>
  </si>
  <si>
    <t>Tôi cân nhắc khả năng thành công hoặc thất bại trước khi quyết định làm một việc nào đó</t>
  </si>
  <si>
    <t>Tôi càng biết cụ thể về những gì tôi muốn trong cuộc đời bao nhiêu tôi càng có cơ hội thành công nhiều bấy nhiêu</t>
  </si>
  <si>
    <t>Tôi hành động mà chẳng cần phí thời gian cho việc thu thập thông tin</t>
  </si>
  <si>
    <t>Tôi cố gắng suy nghĩ về tất cả các vấn đề tôi có thể sẽ gặp phải và lên kế hoạch phải làm gì nếu quả thực các vấn đề đó xảy ra</t>
  </si>
  <si>
    <t>Tôi nhờ những người quan trọng giúp đỡ để hoàn thành các mục tiêu của tôi</t>
  </si>
  <si>
    <t>Trong khi thử làm một việc gì đó khó khăn, tôi tin tưởng rằng tôi sẽ thành công</t>
  </si>
  <si>
    <t>Trong quá khứ tôi đã từng thất bại.</t>
  </si>
  <si>
    <t>Tôi thích những công việc mà tôi biết rõ và cảm thấy thoải mái</t>
  </si>
  <si>
    <t>Khi đối mặt với những khó khăn chủ yếu tôi nhanh chóng chuyển sang làm các công việc khác</t>
  </si>
  <si>
    <t>Khi tôi làm việc cho một ai đó, tôi đặc biệt cố gắng để người đó hài lòng và công việc của tôi</t>
  </si>
  <si>
    <t>Tôi không khi nào hoàn thành bằng lòng với những cách làm việc đã có, tôi luôn nghĩ rằng còn có thể có cách khác tốt hơn</t>
  </si>
  <si>
    <t>Tôi làm những việc phiêu lưu mạo hiểm</t>
  </si>
  <si>
    <t>Tôi có kế hoạch rất rõ ràng cho cuộc đời của tôi</t>
  </si>
  <si>
    <t>Khi thực hiện một dự án cho ai đó, tôi đặt ra rất nhiều câu hỏi để có thể chắc chắn rằng tôi đã hiểu đúng những gì người đó muốn</t>
  </si>
  <si>
    <t>Tôi giải quyết các vấn đề khi chúng đã nảy sinh, chứ không chịu mất thời gian để dự đoán những vấn đề này</t>
  </si>
  <si>
    <t>DĐể đạt được mục đích của tôi, tôi suy nghĩ về các giải pháp mang lại lợi ích cho tất cả những ai tham gia vào công việc này</t>
  </si>
  <si>
    <t>Tôi làm công việc rất tốt</t>
  </si>
  <si>
    <t>Đã từng có trường hợp tôi lừa dối ai đó</t>
  </si>
  <si>
    <t>Tôi thừ làm những việc hoàn toàn mới và khác lạ đối với những gì tôi đã làm trước đây</t>
  </si>
  <si>
    <t>Tôi thử rất nhiều cách để khắc phục những cản trở việc đạt được mục đích của tôi</t>
  </si>
  <si>
    <t>Gia đình và cuộc sống riêng tư có tầm quan trọng đối với tôi hơn là các thời hạn mà tôi đã đặt ra cho mình</t>
  </si>
  <si>
    <t>Tôi không tìm được các cách thức để hoàn thành nhiệm vụ nhanh hơn cả ở cơ quan lẫn ở nhà</t>
  </si>
  <si>
    <t>Tôi làm những công việc mà người khác cho là mạo hiểm</t>
  </si>
  <si>
    <t>Tôi lo lắng cho việc hoàn thành các mục tiêu trong tuần chẳng kém gì lo lắng cho các mục tiêu trong cả năm</t>
  </si>
  <si>
    <t>Tôi tìm kiếm thông tin từ nhiều nguồn khác nhau để giải quyết các nhiệm vụ hay thực hiện các dự án của mình</t>
  </si>
  <si>
    <t>Nếu cách tiếp cận vấn đề này không thành công thi tôi suy nghĩ tìm cách tiếp cận khác</t>
  </si>
  <si>
    <t>Tôi có khả năng làm cho những người khác quan điểm hoặc ý tưởng vững chắc phải thay đổi ý kiến</t>
  </si>
  <si>
    <t>Tôi giữ vững các quyết định của mình kể cả trong trường hợp những người khác bất đồng với tôi</t>
  </si>
  <si>
    <t>Khi tôi không biết điều gì đó tôi công nhận là tôi không biết</t>
  </si>
  <si>
    <t>Thang điểm</t>
  </si>
  <si>
    <t>Luôn luôn</t>
  </si>
  <si>
    <t>Thường xuyên</t>
  </si>
  <si>
    <t>Đôi khi</t>
  </si>
  <si>
    <t>Hiếm khi</t>
  </si>
  <si>
    <t>Không bao giờ</t>
  </si>
  <si>
    <t>Kết quả đánh giá</t>
  </si>
  <si>
    <t>Điểm</t>
  </si>
  <si>
    <t>PEC</t>
  </si>
  <si>
    <t>Trạng thái</t>
  </si>
  <si>
    <t>Tìm kiếm các cơ hội</t>
  </si>
  <si>
    <t>(2)+(13)+(24)-(35)+(46)+6</t>
  </si>
  <si>
    <t>(3)+(14)+(25)+(36)-(47)+6</t>
  </si>
  <si>
    <t>(4)+(15)+(26)+(37)-(48)+6</t>
  </si>
  <si>
    <t>(5)-(16)+(27)+(38)+(49)+6</t>
  </si>
  <si>
    <t>(6)-(17)+(28)+(39)+(50)+6</t>
  </si>
  <si>
    <t>(7)+(18)-(29)+(40)+(51)+6</t>
  </si>
  <si>
    <t>(8)+(19)+(30)-(41)+(52)+6</t>
  </si>
  <si>
    <t>(9)-(20)+(31)+(42)+(53)+6</t>
  </si>
  <si>
    <t>(10)-(21)+(32)+(43)+(54)+6</t>
  </si>
  <si>
    <t>Kiên định</t>
  </si>
  <si>
    <t>Gắn bó với công việc</t>
  </si>
  <si>
    <t>Đòi hỏi cao về chất lượng và hiệu quả</t>
  </si>
  <si>
    <t>Chịu mạo hiểm</t>
  </si>
  <si>
    <t>Có mục đích rõ ràng</t>
  </si>
  <si>
    <t>Chịu thu thập thông tin</t>
  </si>
  <si>
    <t>Có hệ thống trong lập kế hoạch và quản lý</t>
  </si>
  <si>
    <t>Có sức thuyết phục và gây quan hệ</t>
  </si>
  <si>
    <t>Tự tin</t>
  </si>
  <si>
    <t>Tổng điểm của PEC</t>
  </si>
  <si>
    <t>(11)-(22)-(33)-(44)+(55)+18</t>
  </si>
  <si>
    <t>Điểm ban đầu</t>
  </si>
  <si>
    <t>Điểm phải trừ</t>
  </si>
  <si>
    <t>Điểm sau khi hiệu chỉnh</t>
  </si>
  <si>
    <t>Điểm Trung Bình</t>
  </si>
  <si>
    <t>(1)+(12)+(23)-(34)+(45)+6</t>
  </si>
  <si>
    <t>Yếu tố hiệu chỉnh ( khi tổng này &gt;=20 cần phải hiệu chỉnh)</t>
  </si>
  <si>
    <t>Điểm trung bình sau hiệu chỉnh</t>
  </si>
  <si>
    <t>Điểm Trung Bình để so sánh</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</si>
</sst>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3"/>
      <color theme="1"/>
      <name val="Times New Roman"/>
      <family val="1"/>
    </font>
    <font>
      <b/>
      <sz val="20"/>
      <color theme="1"/>
      <name val="Times New Roman"/>
      <family val="1"/>
    </font>
    <font>
      <b/>
      <sz val="12"/>
      <color theme="1"/>
      <name val="Times New Roman"/>
      <family val="1"/>
    </font>
    <font>
      <sz val="12"/>
      <color theme="1"/>
      <name val="Times New Roman"/>
      <family val="1"/>
    </font>
    <font>
      <b/>
      <sz val="15"/>
      <color theme="1"/>
      <name val="Times New Roman"/>
      <family val="1"/>
    </font>
  </fonts>
  <fills count="7">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rgb="FFFF0000"/>
        <bgColor indexed="64"/>
      </patternFill>
    </fill>
    <fill>
      <patternFill patternType="solid">
        <fgColor rgb="FF7030A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0" xfId="0" applyAlignment="1">
      <alignment wrapText="1"/>
    </xf>
    <xf numFmtId="0" fontId="2" fillId="0" borderId="1" xfId="0" applyFont="1" applyBorder="1"/>
    <xf numFmtId="0" fontId="2" fillId="0" borderId="1" xfId="0" applyFont="1" applyBorder="1" applyAlignment="1">
      <alignment wrapText="1"/>
    </xf>
    <xf numFmtId="0" fontId="1" fillId="0" borderId="1" xfId="0" applyFont="1" applyBorder="1" applyAlignment="1">
      <alignment horizontal="center" vertical="center"/>
    </xf>
    <xf numFmtId="0" fontId="3" fillId="0" borderId="1" xfId="0" applyFont="1" applyBorder="1"/>
    <xf numFmtId="0" fontId="4" fillId="0" borderId="1" xfId="0" applyFont="1" applyBorder="1"/>
    <xf numFmtId="0" fontId="4" fillId="0" borderId="1" xfId="0" applyFont="1" applyBorder="1" applyAlignment="1">
      <alignment horizontal="center" vertical="center"/>
    </xf>
    <xf numFmtId="0" fontId="4" fillId="0" borderId="0" xfId="0" applyFont="1"/>
    <xf numFmtId="0" fontId="3" fillId="0" borderId="1" xfId="0" applyFont="1" applyBorder="1" applyAlignment="1">
      <alignment vertical="center"/>
    </xf>
    <xf numFmtId="0" fontId="3" fillId="0" borderId="1" xfId="0" applyFont="1" applyBorder="1" applyAlignment="1">
      <alignment vertical="center" wrapText="1"/>
    </xf>
    <xf numFmtId="0" fontId="4" fillId="0" borderId="1" xfId="0" applyFont="1" applyBorder="1" applyAlignment="1">
      <alignment vertical="center"/>
    </xf>
    <xf numFmtId="0" fontId="1" fillId="0" borderId="1" xfId="0" applyFont="1" applyBorder="1" applyAlignment="1">
      <alignment horizontal="left" vertical="center" wrapText="1"/>
    </xf>
    <xf numFmtId="0" fontId="4" fillId="2" borderId="1" xfId="0" applyFont="1" applyFill="1" applyBorder="1"/>
    <xf numFmtId="0" fontId="4" fillId="3" borderId="1" xfId="0" applyFont="1" applyFill="1" applyBorder="1" applyAlignment="1">
      <alignment horizontal="left" vertical="center"/>
    </xf>
    <xf numFmtId="0" fontId="4" fillId="3" borderId="1" xfId="0" applyFont="1" applyFill="1" applyBorder="1" applyAlignment="1">
      <alignment horizontal="center" vertical="center"/>
    </xf>
    <xf numFmtId="0" fontId="3" fillId="4" borderId="1" xfId="0" applyFont="1" applyFill="1" applyBorder="1"/>
    <xf numFmtId="0" fontId="4" fillId="5" borderId="1" xfId="0" applyFont="1" applyFill="1" applyBorder="1"/>
    <xf numFmtId="0" fontId="4" fillId="5" borderId="1" xfId="0" applyFont="1" applyFill="1" applyBorder="1" applyAlignment="1">
      <alignment wrapText="1"/>
    </xf>
    <xf numFmtId="0" fontId="4" fillId="6" borderId="1" xfId="0" quotePrefix="1" applyFont="1" applyFill="1" applyBorder="1"/>
    <xf numFmtId="0" fontId="4" fillId="6" borderId="1" xfId="0" applyFont="1" applyFill="1" applyBorder="1"/>
    <xf numFmtId="0" fontId="5" fillId="6"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5" borderId="1" xfId="0" applyFont="1" applyFill="1" applyBorder="1" applyAlignment="1">
      <alignment horizontal="center" vertical="center"/>
    </xf>
    <xf numFmtId="0" fontId="3" fillId="0" borderId="1" xfId="0" applyFont="1" applyBorder="1" applyAlignment="1">
      <alignment horizontal="center" vertical="center"/>
    </xf>
    <xf numFmtId="2" fontId="4" fillId="0" borderId="1"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dLbls>
            <c:spPr>
              <a:noFill/>
              <a:ln>
                <a:noFill/>
              </a:ln>
              <a:effectLst/>
            </c:spPr>
            <c:txPr>
              <a:bodyPr/>
              <a:lstStyle/>
              <a:p>
                <a:pPr>
                  <a:defRPr sz="1200" b="1">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'Ket Qua'!$A$16:$A$25</c:f>
              <c:strCache>
                <c:ptCount val="10"/>
                <c:pt idx="0">
                  <c:v>Tìm kiếm các cơ hội</c:v>
                </c:pt>
                <c:pt idx="1">
                  <c:v>Kiên định</c:v>
                </c:pt>
                <c:pt idx="2">
                  <c:v>Gắn bó với công việc</c:v>
                </c:pt>
                <c:pt idx="3">
                  <c:v>Đòi hỏi cao về chất lượng và hiệu quả</c:v>
                </c:pt>
                <c:pt idx="4">
                  <c:v>Chịu mạo hiểm</c:v>
                </c:pt>
                <c:pt idx="5">
                  <c:v>Có mục đích rõ ràng</c:v>
                </c:pt>
                <c:pt idx="6">
                  <c:v>Chịu thu thập thông tin</c:v>
                </c:pt>
                <c:pt idx="7">
                  <c:v>Có hệ thống trong lập kế hoạch và quản lý</c:v>
                </c:pt>
                <c:pt idx="8">
                  <c:v>Có sức thuyết phục và gây quan hệ</c:v>
                </c:pt>
                <c:pt idx="9">
                  <c:v>Tự tin</c:v>
                </c:pt>
              </c:strCache>
            </c:strRef>
          </c:cat>
          <c:val>
            <c:numRef>
              <c:f>'Ket Qua'!$D$16:$D$25</c:f>
              <c:numCache>
                <c:formatCode>General</c:formatCode>
                <c:ptCount val="10"/>
                <c:pt idx="0">
                  <c:v>15</c:v>
                </c:pt>
                <c:pt idx="1">
                  <c:v>16</c:v>
                </c:pt>
                <c:pt idx="2">
                  <c:v>22</c:v>
                </c:pt>
                <c:pt idx="3">
                  <c:v>16</c:v>
                </c:pt>
                <c:pt idx="4">
                  <c:v>16</c:v>
                </c:pt>
                <c:pt idx="5">
                  <c:v>18</c:v>
                </c:pt>
                <c:pt idx="6">
                  <c:v>20</c:v>
                </c:pt>
                <c:pt idx="7">
                  <c:v>20</c:v>
                </c:pt>
                <c:pt idx="8">
                  <c:v>17</c:v>
                </c:pt>
                <c:pt idx="9">
                  <c:v>20</c:v>
                </c:pt>
              </c:numCache>
            </c:numRef>
          </c:val>
        </c:ser>
        <c:dLbls>
          <c:showLegendKey val="0"/>
          <c:showVal val="0"/>
          <c:showCatName val="0"/>
          <c:showSerName val="0"/>
          <c:showPercent val="0"/>
          <c:showBubbleSize val="0"/>
        </c:dLbls>
        <c:gapWidth val="500"/>
        <c:overlap val="100"/>
        <c:axId val="182451584"/>
        <c:axId val="159245440"/>
      </c:barChart>
      <c:catAx>
        <c:axId val="182451584"/>
        <c:scaling>
          <c:orientation val="maxMin"/>
        </c:scaling>
        <c:delete val="0"/>
        <c:axPos val="l"/>
        <c:numFmt formatCode="General" sourceLinked="0"/>
        <c:majorTickMark val="none"/>
        <c:minorTickMark val="none"/>
        <c:tickLblPos val="low"/>
        <c:txPr>
          <a:bodyPr/>
          <a:lstStyle/>
          <a:p>
            <a:pPr>
              <a:defRPr sz="1100">
                <a:latin typeface="Times New Roman" pitchFamily="18" charset="0"/>
                <a:cs typeface="Times New Roman" pitchFamily="18" charset="0"/>
              </a:defRPr>
            </a:pPr>
            <a:endParaRPr lang="en-US"/>
          </a:p>
        </c:txPr>
        <c:crossAx val="159245440"/>
        <c:crosses val="autoZero"/>
        <c:auto val="1"/>
        <c:lblAlgn val="ctr"/>
        <c:lblOffset val="100"/>
        <c:noMultiLvlLbl val="0"/>
      </c:catAx>
      <c:valAx>
        <c:axId val="159245440"/>
        <c:scaling>
          <c:orientation val="minMax"/>
          <c:max val="25"/>
          <c:min val="0"/>
        </c:scaling>
        <c:delete val="0"/>
        <c:axPos val="t"/>
        <c:majorGridlines/>
        <c:numFmt formatCode="General" sourceLinked="1"/>
        <c:majorTickMark val="out"/>
        <c:minorTickMark val="none"/>
        <c:tickLblPos val="nextTo"/>
        <c:crossAx val="182451584"/>
        <c:crosses val="autoZero"/>
        <c:crossBetween val="between"/>
        <c:majorUnit val="5"/>
      </c:valAx>
      <c:spPr>
        <a:no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plotVisOnly val="1"/>
    <c:dispBlanksAs val="gap"/>
    <c:showDLblsOverMax val="0"/>
  </c:chart>
  <c:spPr>
    <a:noFill/>
    <a:effectLst>
      <a:outerShdw blurRad="50800" dist="50800" algn="ctr" rotWithShape="0">
        <a:srgbClr val="000000">
          <a:alpha val="43137"/>
        </a:srgbClr>
      </a:outerShdw>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161924</xdr:colOff>
      <xdr:row>0</xdr:row>
      <xdr:rowOff>100011</xdr:rowOff>
    </xdr:from>
    <xdr:to>
      <xdr:col>18</xdr:col>
      <xdr:colOff>123825</xdr:colOff>
      <xdr:row>18</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workbookViewId="0">
      <selection activeCell="C56" sqref="C56"/>
    </sheetView>
  </sheetViews>
  <sheetFormatPr defaultRowHeight="15" x14ac:dyDescent="0.25"/>
  <cols>
    <col min="1" max="1" width="6.7109375" bestFit="1" customWidth="1"/>
    <col min="2" max="2" width="61.85546875" style="1" customWidth="1"/>
    <col min="3" max="3" width="26.42578125" bestFit="1" customWidth="1"/>
    <col min="5" max="5" width="12.140625" bestFit="1" customWidth="1"/>
    <col min="6" max="6" width="19.28515625" customWidth="1"/>
  </cols>
  <sheetData>
    <row r="1" spans="1:6" ht="25.5" x14ac:dyDescent="0.35">
      <c r="A1" s="2" t="s">
        <v>0</v>
      </c>
      <c r="B1" s="3" t="s">
        <v>1</v>
      </c>
      <c r="C1" s="2" t="s">
        <v>2</v>
      </c>
      <c r="E1" s="5" t="s">
        <v>58</v>
      </c>
      <c r="F1" s="5" t="s">
        <v>67</v>
      </c>
    </row>
    <row r="2" spans="1:6" ht="16.5" x14ac:dyDescent="0.25">
      <c r="A2" s="4">
        <v>1</v>
      </c>
      <c r="B2" s="12" t="s">
        <v>3</v>
      </c>
      <c r="C2" s="7">
        <v>4</v>
      </c>
      <c r="E2" s="7">
        <v>5</v>
      </c>
      <c r="F2" s="6" t="s">
        <v>59</v>
      </c>
    </row>
    <row r="3" spans="1:6" ht="33" x14ac:dyDescent="0.25">
      <c r="A3" s="4">
        <v>2</v>
      </c>
      <c r="B3" s="12" t="s">
        <v>4</v>
      </c>
      <c r="C3" s="7">
        <v>3</v>
      </c>
      <c r="E3" s="7">
        <v>4</v>
      </c>
      <c r="F3" s="6" t="s">
        <v>60</v>
      </c>
    </row>
    <row r="4" spans="1:6" ht="16.5" x14ac:dyDescent="0.25">
      <c r="A4" s="4">
        <v>3</v>
      </c>
      <c r="B4" s="12" t="s">
        <v>5</v>
      </c>
      <c r="C4" s="7">
        <v>4</v>
      </c>
      <c r="E4" s="7">
        <v>3</v>
      </c>
      <c r="F4" s="6" t="s">
        <v>61</v>
      </c>
    </row>
    <row r="5" spans="1:6" ht="33" x14ac:dyDescent="0.25">
      <c r="A5" s="4">
        <v>4</v>
      </c>
      <c r="B5" s="12" t="s">
        <v>6</v>
      </c>
      <c r="C5" s="7">
        <v>3</v>
      </c>
      <c r="E5" s="7">
        <v>2</v>
      </c>
      <c r="F5" s="6" t="s">
        <v>62</v>
      </c>
    </row>
    <row r="6" spans="1:6" ht="33" x14ac:dyDescent="0.25">
      <c r="A6" s="4">
        <v>5</v>
      </c>
      <c r="B6" s="12" t="s">
        <v>7</v>
      </c>
      <c r="C6" s="7">
        <v>5</v>
      </c>
      <c r="E6" s="7">
        <v>1</v>
      </c>
      <c r="F6" s="6" t="s">
        <v>63</v>
      </c>
    </row>
    <row r="7" spans="1:6" ht="16.5" x14ac:dyDescent="0.25">
      <c r="A7" s="4">
        <v>6</v>
      </c>
      <c r="B7" s="12" t="s">
        <v>8</v>
      </c>
      <c r="C7" s="7">
        <v>3</v>
      </c>
    </row>
    <row r="8" spans="1:6" ht="33" x14ac:dyDescent="0.25">
      <c r="A8" s="4">
        <v>7</v>
      </c>
      <c r="B8" s="12" t="s">
        <v>9</v>
      </c>
      <c r="C8" s="7">
        <v>4</v>
      </c>
    </row>
    <row r="9" spans="1:6" ht="33" x14ac:dyDescent="0.25">
      <c r="A9" s="4">
        <v>8</v>
      </c>
      <c r="B9" s="12" t="s">
        <v>10</v>
      </c>
      <c r="C9" s="7">
        <v>5</v>
      </c>
    </row>
    <row r="10" spans="1:6" ht="16.5" x14ac:dyDescent="0.25">
      <c r="A10" s="4">
        <v>9</v>
      </c>
      <c r="B10" s="12" t="s">
        <v>11</v>
      </c>
      <c r="C10" s="7">
        <v>4</v>
      </c>
    </row>
    <row r="11" spans="1:6" ht="33" x14ac:dyDescent="0.25">
      <c r="A11" s="4">
        <v>10</v>
      </c>
      <c r="B11" s="12" t="s">
        <v>12</v>
      </c>
      <c r="C11" s="7">
        <v>4</v>
      </c>
    </row>
    <row r="12" spans="1:6" ht="33" x14ac:dyDescent="0.25">
      <c r="A12" s="4">
        <v>11</v>
      </c>
      <c r="B12" s="12" t="s">
        <v>13</v>
      </c>
      <c r="C12" s="7">
        <v>4</v>
      </c>
    </row>
    <row r="13" spans="1:6" ht="33" x14ac:dyDescent="0.25">
      <c r="A13" s="4">
        <v>12</v>
      </c>
      <c r="B13" s="12" t="s">
        <v>14</v>
      </c>
      <c r="C13" s="7">
        <v>3</v>
      </c>
    </row>
    <row r="14" spans="1:6" ht="33" x14ac:dyDescent="0.25">
      <c r="A14" s="4">
        <v>13</v>
      </c>
      <c r="B14" s="12" t="s">
        <v>15</v>
      </c>
      <c r="C14" s="7">
        <v>3</v>
      </c>
    </row>
    <row r="15" spans="1:6" ht="16.5" x14ac:dyDescent="0.25">
      <c r="A15" s="4">
        <v>14</v>
      </c>
      <c r="B15" s="12" t="s">
        <v>16</v>
      </c>
      <c r="C15" s="7">
        <v>5</v>
      </c>
    </row>
    <row r="16" spans="1:6" ht="33" x14ac:dyDescent="0.25">
      <c r="A16" s="4">
        <v>15</v>
      </c>
      <c r="B16" s="12" t="s">
        <v>17</v>
      </c>
      <c r="C16" s="7">
        <v>3</v>
      </c>
    </row>
    <row r="17" spans="1:3" ht="33" x14ac:dyDescent="0.25">
      <c r="A17" s="4">
        <v>16</v>
      </c>
      <c r="B17" s="12" t="s">
        <v>18</v>
      </c>
      <c r="C17" s="7">
        <v>2</v>
      </c>
    </row>
    <row r="18" spans="1:3" ht="33" x14ac:dyDescent="0.25">
      <c r="A18" s="4">
        <v>17</v>
      </c>
      <c r="B18" s="12" t="s">
        <v>19</v>
      </c>
      <c r="C18" s="7">
        <v>3</v>
      </c>
    </row>
    <row r="19" spans="1:3" ht="33" x14ac:dyDescent="0.25">
      <c r="A19" s="4">
        <v>18</v>
      </c>
      <c r="B19" s="12" t="s">
        <v>20</v>
      </c>
      <c r="C19" s="7">
        <v>5</v>
      </c>
    </row>
    <row r="20" spans="1:3" ht="33" x14ac:dyDescent="0.25">
      <c r="A20" s="4">
        <v>19</v>
      </c>
      <c r="B20" s="12" t="s">
        <v>21</v>
      </c>
      <c r="C20" s="7">
        <v>4</v>
      </c>
    </row>
    <row r="21" spans="1:3" ht="33" x14ac:dyDescent="0.25">
      <c r="A21" s="4">
        <v>20</v>
      </c>
      <c r="B21" s="12" t="s">
        <v>22</v>
      </c>
      <c r="C21" s="7">
        <v>3</v>
      </c>
    </row>
    <row r="22" spans="1:3" ht="33" x14ac:dyDescent="0.25">
      <c r="A22" s="4">
        <v>21</v>
      </c>
      <c r="B22" s="12" t="s">
        <v>23</v>
      </c>
      <c r="C22" s="7">
        <v>2</v>
      </c>
    </row>
    <row r="23" spans="1:3" ht="33" x14ac:dyDescent="0.25">
      <c r="A23" s="4">
        <v>22</v>
      </c>
      <c r="B23" s="12" t="s">
        <v>24</v>
      </c>
      <c r="C23" s="7">
        <v>3</v>
      </c>
    </row>
    <row r="24" spans="1:3" ht="16.5" x14ac:dyDescent="0.25">
      <c r="A24" s="4">
        <v>23</v>
      </c>
      <c r="B24" s="12" t="s">
        <v>25</v>
      </c>
      <c r="C24" s="7">
        <v>4</v>
      </c>
    </row>
    <row r="25" spans="1:3" ht="33" x14ac:dyDescent="0.25">
      <c r="A25" s="4">
        <v>24</v>
      </c>
      <c r="B25" s="12" t="s">
        <v>26</v>
      </c>
      <c r="C25" s="7">
        <v>4</v>
      </c>
    </row>
    <row r="26" spans="1:3" ht="33" x14ac:dyDescent="0.25">
      <c r="A26" s="4">
        <v>25</v>
      </c>
      <c r="B26" s="12" t="s">
        <v>27</v>
      </c>
      <c r="C26" s="7">
        <v>5</v>
      </c>
    </row>
    <row r="27" spans="1:3" ht="16.5" x14ac:dyDescent="0.25">
      <c r="A27" s="4">
        <v>26</v>
      </c>
      <c r="B27" s="12" t="s">
        <v>28</v>
      </c>
      <c r="C27" s="7">
        <v>4</v>
      </c>
    </row>
    <row r="28" spans="1:3" ht="33" x14ac:dyDescent="0.25">
      <c r="A28" s="4">
        <v>27</v>
      </c>
      <c r="B28" s="12" t="s">
        <v>29</v>
      </c>
      <c r="C28" s="7">
        <v>3</v>
      </c>
    </row>
    <row r="29" spans="1:3" ht="33" x14ac:dyDescent="0.25">
      <c r="A29" s="4">
        <v>28</v>
      </c>
      <c r="B29" s="12" t="s">
        <v>30</v>
      </c>
      <c r="C29" s="7">
        <v>5</v>
      </c>
    </row>
    <row r="30" spans="1:3" ht="33" x14ac:dyDescent="0.25">
      <c r="A30" s="4">
        <v>29</v>
      </c>
      <c r="B30" s="12" t="s">
        <v>31</v>
      </c>
      <c r="C30" s="7">
        <v>3</v>
      </c>
    </row>
    <row r="31" spans="1:3" ht="49.5" x14ac:dyDescent="0.25">
      <c r="A31" s="4">
        <v>30</v>
      </c>
      <c r="B31" s="12" t="s">
        <v>32</v>
      </c>
      <c r="C31" s="7">
        <v>4</v>
      </c>
    </row>
    <row r="32" spans="1:3" ht="33" x14ac:dyDescent="0.25">
      <c r="A32" s="4">
        <v>31</v>
      </c>
      <c r="B32" s="12" t="s">
        <v>33</v>
      </c>
      <c r="C32" s="7">
        <v>3</v>
      </c>
    </row>
    <row r="33" spans="1:3" ht="33" x14ac:dyDescent="0.25">
      <c r="A33" s="4">
        <v>32</v>
      </c>
      <c r="B33" s="12" t="s">
        <v>34</v>
      </c>
      <c r="C33" s="7">
        <v>4</v>
      </c>
    </row>
    <row r="34" spans="1:3" ht="16.5" x14ac:dyDescent="0.25">
      <c r="A34" s="4">
        <v>33</v>
      </c>
      <c r="B34" s="12" t="s">
        <v>35</v>
      </c>
      <c r="C34" s="7">
        <v>2</v>
      </c>
    </row>
    <row r="35" spans="1:3" ht="33" x14ac:dyDescent="0.25">
      <c r="A35" s="4">
        <v>34</v>
      </c>
      <c r="B35" s="12" t="s">
        <v>36</v>
      </c>
      <c r="C35" s="7">
        <v>5</v>
      </c>
    </row>
    <row r="36" spans="1:3" ht="33" x14ac:dyDescent="0.25">
      <c r="A36" s="4">
        <v>35</v>
      </c>
      <c r="B36" s="12" t="s">
        <v>37</v>
      </c>
      <c r="C36" s="7">
        <v>2</v>
      </c>
    </row>
    <row r="37" spans="1:3" ht="33" x14ac:dyDescent="0.25">
      <c r="A37" s="4">
        <v>36</v>
      </c>
      <c r="B37" s="12" t="s">
        <v>38</v>
      </c>
      <c r="C37" s="7">
        <v>5</v>
      </c>
    </row>
    <row r="38" spans="1:3" ht="49.5" x14ac:dyDescent="0.25">
      <c r="A38" s="4">
        <v>37</v>
      </c>
      <c r="B38" s="12" t="s">
        <v>39</v>
      </c>
      <c r="C38" s="7">
        <v>2</v>
      </c>
    </row>
    <row r="39" spans="1:3" ht="16.5" x14ac:dyDescent="0.25">
      <c r="A39" s="4">
        <v>38</v>
      </c>
      <c r="B39" s="12" t="s">
        <v>40</v>
      </c>
      <c r="C39" s="7">
        <v>2</v>
      </c>
    </row>
    <row r="40" spans="1:3" ht="16.5" x14ac:dyDescent="0.25">
      <c r="A40" s="4">
        <v>39</v>
      </c>
      <c r="B40" s="12" t="s">
        <v>41</v>
      </c>
      <c r="C40" s="7">
        <v>3</v>
      </c>
    </row>
    <row r="41" spans="1:3" ht="49.5" x14ac:dyDescent="0.25">
      <c r="A41" s="4">
        <v>40</v>
      </c>
      <c r="B41" s="12" t="s">
        <v>42</v>
      </c>
      <c r="C41" s="7">
        <v>4</v>
      </c>
    </row>
    <row r="42" spans="1:3" ht="33" x14ac:dyDescent="0.25">
      <c r="A42" s="4">
        <v>41</v>
      </c>
      <c r="B42" s="12" t="s">
        <v>43</v>
      </c>
      <c r="C42" s="7">
        <v>3</v>
      </c>
    </row>
    <row r="43" spans="1:3" ht="49.5" x14ac:dyDescent="0.25">
      <c r="A43" s="4">
        <v>42</v>
      </c>
      <c r="B43" s="12" t="s">
        <v>44</v>
      </c>
      <c r="C43" s="7">
        <v>4</v>
      </c>
    </row>
    <row r="44" spans="1:3" ht="16.5" x14ac:dyDescent="0.25">
      <c r="A44" s="4">
        <v>43</v>
      </c>
      <c r="B44" s="12" t="s">
        <v>45</v>
      </c>
      <c r="C44" s="7">
        <v>4</v>
      </c>
    </row>
    <row r="45" spans="1:3" ht="16.5" x14ac:dyDescent="0.25">
      <c r="A45" s="4">
        <v>44</v>
      </c>
      <c r="B45" s="12" t="s">
        <v>46</v>
      </c>
      <c r="C45" s="7">
        <v>1</v>
      </c>
    </row>
    <row r="46" spans="1:3" ht="33" x14ac:dyDescent="0.25">
      <c r="A46" s="4">
        <v>45</v>
      </c>
      <c r="B46" s="12" t="s">
        <v>47</v>
      </c>
      <c r="C46" s="7">
        <v>3</v>
      </c>
    </row>
    <row r="47" spans="1:3" ht="33" x14ac:dyDescent="0.25">
      <c r="A47" s="4">
        <v>46</v>
      </c>
      <c r="B47" s="12" t="s">
        <v>48</v>
      </c>
      <c r="C47" s="7">
        <v>2</v>
      </c>
    </row>
    <row r="48" spans="1:3" ht="33" x14ac:dyDescent="0.25">
      <c r="A48" s="4">
        <v>47</v>
      </c>
      <c r="B48" s="12" t="s">
        <v>49</v>
      </c>
      <c r="C48" s="7">
        <v>3</v>
      </c>
    </row>
    <row r="49" spans="1:3" ht="33" x14ac:dyDescent="0.25">
      <c r="A49" s="4">
        <v>48</v>
      </c>
      <c r="B49" s="12" t="s">
        <v>50</v>
      </c>
      <c r="C49" s="7">
        <v>2</v>
      </c>
    </row>
    <row r="50" spans="1:3" ht="16.5" x14ac:dyDescent="0.25">
      <c r="A50" s="4">
        <v>49</v>
      </c>
      <c r="B50" s="12" t="s">
        <v>51</v>
      </c>
      <c r="C50" s="7">
        <v>2</v>
      </c>
    </row>
    <row r="51" spans="1:3" ht="33" x14ac:dyDescent="0.25">
      <c r="A51" s="4">
        <v>50</v>
      </c>
      <c r="B51" s="12" t="s">
        <v>52</v>
      </c>
      <c r="C51" s="7">
        <v>4</v>
      </c>
    </row>
    <row r="52" spans="1:3" ht="33" x14ac:dyDescent="0.25">
      <c r="A52" s="4">
        <v>51</v>
      </c>
      <c r="B52" s="12" t="s">
        <v>53</v>
      </c>
      <c r="C52" s="7">
        <v>4</v>
      </c>
    </row>
    <row r="53" spans="1:3" ht="33" x14ac:dyDescent="0.25">
      <c r="A53" s="4">
        <v>52</v>
      </c>
      <c r="B53" s="12" t="s">
        <v>54</v>
      </c>
      <c r="C53" s="7">
        <v>4</v>
      </c>
    </row>
    <row r="54" spans="1:3" ht="33" x14ac:dyDescent="0.25">
      <c r="A54" s="4">
        <v>53</v>
      </c>
      <c r="B54" s="12" t="s">
        <v>55</v>
      </c>
      <c r="C54" s="7">
        <v>3</v>
      </c>
    </row>
    <row r="55" spans="1:3" ht="33" x14ac:dyDescent="0.25">
      <c r="A55" s="4">
        <v>54</v>
      </c>
      <c r="B55" s="12" t="s">
        <v>56</v>
      </c>
      <c r="C55" s="7">
        <v>4</v>
      </c>
    </row>
    <row r="56" spans="1:3" ht="16.5" x14ac:dyDescent="0.25">
      <c r="A56" s="4">
        <v>55</v>
      </c>
      <c r="B56" s="12" t="s">
        <v>57</v>
      </c>
      <c r="C56" s="7">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tabSelected="1" workbookViewId="0">
      <selection activeCell="S14" sqref="S14"/>
    </sheetView>
  </sheetViews>
  <sheetFormatPr defaultRowHeight="15.75" x14ac:dyDescent="0.25"/>
  <cols>
    <col min="1" max="1" width="38" style="8" customWidth="1"/>
    <col min="2" max="2" width="20" style="8" customWidth="1"/>
    <col min="3" max="3" width="38.42578125" style="8" bestFit="1" customWidth="1"/>
    <col min="4" max="4" width="11.42578125" style="8" customWidth="1"/>
    <col min="5" max="19" width="9.140625" style="8"/>
    <col min="20" max="20" width="25.85546875" style="8" bestFit="1" customWidth="1"/>
    <col min="21" max="16384" width="9.140625" style="8"/>
  </cols>
  <sheetData>
    <row r="1" spans="1:21" x14ac:dyDescent="0.25">
      <c r="A1" s="16" t="s">
        <v>64</v>
      </c>
      <c r="B1" s="16" t="s">
        <v>65</v>
      </c>
      <c r="C1" s="16" t="s">
        <v>66</v>
      </c>
    </row>
    <row r="2" spans="1:21" ht="19.5" x14ac:dyDescent="0.25">
      <c r="A2" s="19" t="s">
        <v>93</v>
      </c>
      <c r="B2" s="21">
        <f>'Bang diem'!C2+'Bang diem'!C13+'Bang diem'!C24-'Bang diem'!C35+'Bang diem'!C46+6</f>
        <v>15</v>
      </c>
      <c r="C2" s="20" t="s">
        <v>68</v>
      </c>
      <c r="T2" s="13" t="s">
        <v>96</v>
      </c>
      <c r="U2" s="13">
        <f>D26</f>
        <v>18</v>
      </c>
    </row>
    <row r="3" spans="1:21" ht="19.5" x14ac:dyDescent="0.25">
      <c r="A3" s="20" t="s">
        <v>69</v>
      </c>
      <c r="B3" s="21">
        <f>'Bang diem'!C3+'Bang diem'!C14+'Bang diem'!C25-'Bang diem'!C36+'Bang diem'!C47+6</f>
        <v>16</v>
      </c>
      <c r="C3" s="20" t="s">
        <v>78</v>
      </c>
    </row>
    <row r="4" spans="1:21" ht="19.5" x14ac:dyDescent="0.25">
      <c r="A4" s="20" t="s">
        <v>70</v>
      </c>
      <c r="B4" s="21">
        <f>'Bang diem'!C4+'Bang diem'!C15+'Bang diem'!C26+'Bang diem'!C37-'Bang diem'!C48+6</f>
        <v>22</v>
      </c>
      <c r="C4" s="20" t="s">
        <v>79</v>
      </c>
    </row>
    <row r="5" spans="1:21" ht="19.5" x14ac:dyDescent="0.25">
      <c r="A5" s="20" t="s">
        <v>71</v>
      </c>
      <c r="B5" s="21">
        <f>'Bang diem'!C5+'Bang diem'!C16+'Bang diem'!C27+'Bang diem'!C38-'Bang diem'!C49+6</f>
        <v>16</v>
      </c>
      <c r="C5" s="20" t="s">
        <v>80</v>
      </c>
    </row>
    <row r="6" spans="1:21" ht="19.5" x14ac:dyDescent="0.25">
      <c r="A6" s="20" t="s">
        <v>72</v>
      </c>
      <c r="B6" s="21">
        <f>'Bang diem'!C6-'Bang diem'!C17+'Bang diem'!C28+'Bang diem'!C39+'Bang diem'!C50+6</f>
        <v>16</v>
      </c>
      <c r="C6" s="20" t="s">
        <v>81</v>
      </c>
    </row>
    <row r="7" spans="1:21" ht="19.5" x14ac:dyDescent="0.25">
      <c r="A7" s="20" t="s">
        <v>73</v>
      </c>
      <c r="B7" s="21">
        <f>'Bang diem'!C7-'Bang diem'!C18+'Bang diem'!C29+'Bang diem'!C40+'Bang diem'!C51+6</f>
        <v>18</v>
      </c>
      <c r="C7" s="20" t="s">
        <v>82</v>
      </c>
    </row>
    <row r="8" spans="1:21" ht="19.5" x14ac:dyDescent="0.25">
      <c r="A8" s="20" t="s">
        <v>74</v>
      </c>
      <c r="B8" s="21">
        <f>'Bang diem'!C8+'Bang diem'!C19-'Bang diem'!C30+'Bang diem'!C41+'Bang diem'!C52+6</f>
        <v>20</v>
      </c>
      <c r="C8" s="20" t="s">
        <v>83</v>
      </c>
    </row>
    <row r="9" spans="1:21" ht="19.5" x14ac:dyDescent="0.25">
      <c r="A9" s="20" t="s">
        <v>75</v>
      </c>
      <c r="B9" s="21">
        <f>'Bang diem'!C9+'Bang diem'!C20+'Bang diem'!C31-'Bang diem'!C42+'Bang diem'!C53+6</f>
        <v>20</v>
      </c>
      <c r="C9" s="20" t="s">
        <v>84</v>
      </c>
    </row>
    <row r="10" spans="1:21" ht="19.5" x14ac:dyDescent="0.25">
      <c r="A10" s="20" t="s">
        <v>76</v>
      </c>
      <c r="B10" s="21">
        <f>'Bang diem'!C10-'Bang diem'!C21+'Bang diem'!C32+'Bang diem'!C43+'Bang diem'!C54+6</f>
        <v>17</v>
      </c>
      <c r="C10" s="20" t="s">
        <v>85</v>
      </c>
    </row>
    <row r="11" spans="1:21" ht="19.5" x14ac:dyDescent="0.25">
      <c r="A11" s="20" t="s">
        <v>77</v>
      </c>
      <c r="B11" s="21">
        <f>'Bang diem'!C11-'Bang diem'!C22+'Bang diem'!C33+'Bang diem'!C44+'Bang diem'!C55+6</f>
        <v>20</v>
      </c>
      <c r="C11" s="20" t="s">
        <v>86</v>
      </c>
    </row>
    <row r="12" spans="1:21" ht="19.5" x14ac:dyDescent="0.25">
      <c r="A12" s="13" t="s">
        <v>87</v>
      </c>
      <c r="B12" s="22">
        <f>SUM(B2:B11)</f>
        <v>180</v>
      </c>
      <c r="C12" s="13"/>
    </row>
    <row r="13" spans="1:21" ht="31.5" x14ac:dyDescent="0.25">
      <c r="A13" s="17" t="s">
        <v>88</v>
      </c>
      <c r="B13" s="23">
        <f>'Bang diem'!C12-'Bang diem'!C23-'Bang diem'!C34-'Bang diem'!C45+'Bang diem'!C56+18</f>
        <v>17</v>
      </c>
      <c r="C13" s="18" t="s">
        <v>94</v>
      </c>
    </row>
    <row r="15" spans="1:21" ht="47.25" x14ac:dyDescent="0.25">
      <c r="A15" s="9" t="s">
        <v>66</v>
      </c>
      <c r="B15" s="9" t="s">
        <v>89</v>
      </c>
      <c r="C15" s="24" t="s">
        <v>90</v>
      </c>
      <c r="D15" s="10" t="s">
        <v>91</v>
      </c>
      <c r="E15" s="10" t="s">
        <v>92</v>
      </c>
    </row>
    <row r="16" spans="1:21" x14ac:dyDescent="0.25">
      <c r="A16" s="11" t="s">
        <v>68</v>
      </c>
      <c r="B16" s="7">
        <f t="shared" ref="B16:B25" si="0">B2</f>
        <v>15</v>
      </c>
      <c r="C16" s="7">
        <f>IF(B13&lt;19,0,IF(AND(B13&gt;=20,B13&lt;22),3,IF(AND(B13&gt;=22,B13&lt;24),5,IF(B13&gt;=24,7,0))))</f>
        <v>0</v>
      </c>
      <c r="D16" s="7">
        <f>B16-C16</f>
        <v>15</v>
      </c>
      <c r="E16" s="25">
        <f>AVERAGE(D16:D20)</f>
        <v>17</v>
      </c>
    </row>
    <row r="17" spans="1:5" x14ac:dyDescent="0.25">
      <c r="A17" s="11" t="s">
        <v>78</v>
      </c>
      <c r="B17" s="7">
        <f t="shared" si="0"/>
        <v>16</v>
      </c>
      <c r="C17" s="7">
        <f>IF(B13&lt;19,0,IF(AND(B13&gt;=20,B13&lt;22),3,IF(AND(B13&gt;=22,B13&lt;24),5,IF(B13&gt;=24,7,0))))</f>
        <v>0</v>
      </c>
      <c r="D17" s="7">
        <f t="shared" ref="D17:D25" si="1">B17-C17</f>
        <v>16</v>
      </c>
      <c r="E17" s="25"/>
    </row>
    <row r="18" spans="1:5" x14ac:dyDescent="0.25">
      <c r="A18" s="11" t="s">
        <v>79</v>
      </c>
      <c r="B18" s="7">
        <f t="shared" si="0"/>
        <v>22</v>
      </c>
      <c r="C18" s="7">
        <f>IF(B13&lt;19,0,IF(AND(B13&gt;=20,B13&lt;22),3,IF(AND(B13&gt;=22,B13&lt;24),5,IF(B13&gt;=24,7,0))))</f>
        <v>0</v>
      </c>
      <c r="D18" s="7">
        <f t="shared" si="1"/>
        <v>22</v>
      </c>
      <c r="E18" s="25"/>
    </row>
    <row r="19" spans="1:5" x14ac:dyDescent="0.25">
      <c r="A19" s="11" t="s">
        <v>80</v>
      </c>
      <c r="B19" s="7">
        <f t="shared" si="0"/>
        <v>16</v>
      </c>
      <c r="C19" s="7">
        <f>IF(B13&lt;19,0,IF(AND(B13&gt;=20,B13&lt;22),3,IF(AND(B13&gt;=22,B13&lt;24),5,IF(B13&gt;=24,7,0))))</f>
        <v>0</v>
      </c>
      <c r="D19" s="7">
        <f t="shared" si="1"/>
        <v>16</v>
      </c>
      <c r="E19" s="25"/>
    </row>
    <row r="20" spans="1:5" x14ac:dyDescent="0.25">
      <c r="A20" s="11" t="s">
        <v>81</v>
      </c>
      <c r="B20" s="7">
        <f t="shared" si="0"/>
        <v>16</v>
      </c>
      <c r="C20" s="7">
        <f>IF(B13&lt;19,0,IF(AND(B13&gt;=20,B13&lt;22),3,IF(AND(B13&gt;=22,B13&lt;24),5,IF(B13&gt;=24,7,0))))</f>
        <v>0</v>
      </c>
      <c r="D20" s="7">
        <f t="shared" si="1"/>
        <v>16</v>
      </c>
      <c r="E20" s="25"/>
    </row>
    <row r="21" spans="1:5" x14ac:dyDescent="0.25">
      <c r="A21" s="11" t="s">
        <v>82</v>
      </c>
      <c r="B21" s="7">
        <f t="shared" si="0"/>
        <v>18</v>
      </c>
      <c r="C21" s="7">
        <f>IF(B13&lt;19,0,IF(AND(B13&gt;=20,B13&lt;22),3,IF(AND(B13&gt;=22,B13&lt;24),5,IF(B13&gt;=24,7,0))))</f>
        <v>0</v>
      </c>
      <c r="D21" s="7">
        <f t="shared" si="1"/>
        <v>18</v>
      </c>
      <c r="E21" s="25">
        <f>AVERAGE(D21:D23)</f>
        <v>19.333333333333332</v>
      </c>
    </row>
    <row r="22" spans="1:5" x14ac:dyDescent="0.25">
      <c r="A22" s="11" t="s">
        <v>83</v>
      </c>
      <c r="B22" s="7">
        <f t="shared" si="0"/>
        <v>20</v>
      </c>
      <c r="C22" s="7">
        <f>IF(B13&lt;19,0,IF(AND(B13&gt;=20,B13&lt;22),3,IF(AND(B13&gt;=22,B13&lt;24),5,IF(B13&gt;=24,7,0))))</f>
        <v>0</v>
      </c>
      <c r="D22" s="7">
        <f t="shared" si="1"/>
        <v>20</v>
      </c>
      <c r="E22" s="25"/>
    </row>
    <row r="23" spans="1:5" x14ac:dyDescent="0.25">
      <c r="A23" s="11" t="s">
        <v>84</v>
      </c>
      <c r="B23" s="7">
        <f t="shared" si="0"/>
        <v>20</v>
      </c>
      <c r="C23" s="7">
        <f>IF(B13&lt;19,0,IF(AND(B13&gt;=20,B13&lt;22),3,IF(AND(B13&gt;=22,B13&lt;24),5,IF(B13&gt;=24,7,0))))</f>
        <v>0</v>
      </c>
      <c r="D23" s="7">
        <f t="shared" si="1"/>
        <v>20</v>
      </c>
      <c r="E23" s="25"/>
    </row>
    <row r="24" spans="1:5" x14ac:dyDescent="0.25">
      <c r="A24" s="11" t="s">
        <v>85</v>
      </c>
      <c r="B24" s="7">
        <f t="shared" si="0"/>
        <v>17</v>
      </c>
      <c r="C24" s="7">
        <f>IF(B13&lt;19,0,IF(AND(B13&gt;=20,B13&lt;22),3,IF(AND(B13&gt;=22,B13&lt;24),5,IF(B13&gt;=24,7,0))))</f>
        <v>0</v>
      </c>
      <c r="D24" s="7">
        <f t="shared" si="1"/>
        <v>17</v>
      </c>
      <c r="E24" s="25">
        <f>AVERAGE(D24:D25)</f>
        <v>18.5</v>
      </c>
    </row>
    <row r="25" spans="1:5" x14ac:dyDescent="0.25">
      <c r="A25" s="11" t="s">
        <v>86</v>
      </c>
      <c r="B25" s="7">
        <f t="shared" si="0"/>
        <v>20</v>
      </c>
      <c r="C25" s="7">
        <f>IF(B13&lt;19,0,IF(AND(B13&gt;=20,B13&lt;22),3,IF(AND(B13&gt;=22,B13&lt;24),5,IF(B13&gt;=24,7,0))))</f>
        <v>0</v>
      </c>
      <c r="D25" s="7">
        <f t="shared" si="1"/>
        <v>20</v>
      </c>
      <c r="E25" s="25"/>
    </row>
    <row r="26" spans="1:5" x14ac:dyDescent="0.25">
      <c r="C26" s="14" t="s">
        <v>95</v>
      </c>
      <c r="D26" s="15">
        <f>AVERAGE(D16:D25)</f>
        <v>18</v>
      </c>
    </row>
  </sheetData>
  <sheetProtection password="9690" sheet="1" formatCells="0" formatColumns="0" formatRows="0" insertColumns="0" insertRows="0" insertHyperlinks="0" deleteColumns="0" deleteRows="0" sort="0" autoFilter="0" pivotTables="0"/>
  <mergeCells count="3">
    <mergeCell ref="E16:E20"/>
    <mergeCell ref="E21:E23"/>
    <mergeCell ref="E24:E2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Bang diem</vt:lpstr>
      <vt:lpstr>Ket Qua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HieuPhong</dc:creator>
  <cp:lastModifiedBy>TLINHVN</cp:lastModifiedBy>
  <dcterms:created xsi:type="dcterms:W3CDTF">2014-12-26T15:27:11Z</dcterms:created>
  <dcterms:modified xsi:type="dcterms:W3CDTF">2015-01-17T00:58:30Z</dcterms:modified>
</cp:coreProperties>
</file>