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hlogistics\admin\production\uploads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N9" i="5" l="1"/>
  <c r="N11" i="5" l="1"/>
  <c r="H16" i="5" l="1"/>
  <c r="H17" i="5"/>
  <c r="H18" i="5"/>
  <c r="H15" i="5"/>
  <c r="N4" i="5" l="1"/>
  <c r="N8" i="5" s="1"/>
  <c r="N10" i="5" s="1"/>
  <c r="N12" i="5" s="1"/>
  <c r="N6" i="5"/>
  <c r="O6" i="5" s="1"/>
  <c r="N5" i="5"/>
  <c r="O5" i="5" s="1"/>
  <c r="O10" i="5" s="1"/>
  <c r="O12" i="5" s="1"/>
  <c r="G13" i="3" l="1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<sst xmlns="http://schemas.openxmlformats.org/spreadsheetml/2006/main" count="99" uniqueCount="82">
  <si>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</si>
  <si>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</si>
  <si>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</si>
  <si>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</si>
  <si>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</si>
  <si>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</si>
  <si>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</si>
  <si>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</si>
  <si>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</si>
  <si>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</si>
  <si>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</si>
  <si>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</si>
  <si>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</si>
  <si>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</si>
  <si>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</si>
  <si>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</si>
  <si>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</si>
  <si>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</si>
  <si>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</si>
  <si>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</si>
  <si>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</si>
  <si>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</si>
  <si>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</si>
  <si>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</si>
  <si>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</si>
  <si>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</si>
  <si>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</si>
  <si>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</si>
  <si>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</si>
  <si>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</si>
  <si>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</si>
  <si>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</si>
  <si>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</si>
  <si>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</si>
  <si>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</si>
  <si>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</si>
  <si>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</si>
  <si>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</si>
  <si>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</si>
  <si>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</si>
  <si>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</si>
  <si>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</si>
  <si>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</si>
  <si>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</si>
  <si>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</si>
  <si>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</si>
  <si>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</si>
  <si>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</si>
  <si>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</si>
  <si>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</si>
  <si>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</si>
  <si>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</si>
  <si>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</si>
  <si>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</si>
  <si>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</si>
  <si>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</si>
  <si>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</si>
  <si>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</si>
  <si>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</si>
  <si>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</si>
  <si>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</si>
  <si>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</si>
  <si>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</si>
  <si>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</si>
  <si>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</si>
  <si>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</si>
  <si>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</si>
  <si>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</si>
  <si>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</si>
  <si>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</si>
  <si>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</si>
  <si>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</si>
  <si>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</si>
  <si>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</si>
  <si>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</si>
  <si>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</si>
  <si>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</si>
  <si>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</si>
  <si>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</si>
  <si>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</si>
  <si>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</si>
  <si>
    <t>TH168820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</si>
</sst>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49" fontId="12" fillId="0" borderId="52" xfId="0" applyNumberFormat="1" applyFont="1" applyBorder="1" applyAlignment="1">
      <alignment horizontal="fill" vertical="top"/>
    </xf>
    <xf numFmtId="0" fontId="13" fillId="0" borderId="5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67" fontId="4" fillId="0" borderId="52" xfId="0" applyNumberFormat="1" applyFont="1" applyBorder="1" applyAlignment="1">
      <alignment horizontal="center" vertical="center"/>
    </xf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49" fontId="12" fillId="0" borderId="51" xfId="0" applyNumberFormat="1" applyFont="1" applyBorder="1" applyAlignment="1">
      <alignment horizontal="fill" vertical="top"/>
    </xf>
    <xf numFmtId="0" fontId="6" fillId="0" borderId="51" xfId="0" applyFont="1" applyFill="1" applyBorder="1" applyAlignment="1">
      <alignment horizontal="center" vertical="center"/>
    </xf>
    <xf numFmtId="167" fontId="4" fillId="0" borderId="51" xfId="0" applyNumberFormat="1" applyFont="1" applyBorder="1" applyAlignment="1">
      <alignment horizontal="center" vertic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350373</xdr:colOff>
      <xdr:row>14</xdr:row>
      <xdr:rowOff>155111</xdr:rowOff>
    </xdr:from>
    <xdr:to>
      <xdr:col>1</xdr:col>
      <xdr:colOff>964076</xdr:colOff>
      <xdr:row>14</xdr:row>
      <xdr:rowOff>768814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73" y="3203111"/>
          <a:ext cx="613703" cy="613703"/>
        </a:xfrm>
        <a:prstGeom prst="rect">
          <a:avLst/>
        </a:prstGeom>
      </xdr:spPr>
    </xdr:pic>
    <xdr:clientData/>
  </xdr:twoCellAnchor>
  <xdr:twoCellAnchor editAs="oneCell">
    <xdr:from>
      <xdr:col>1</xdr:col>
      <xdr:colOff>292894</xdr:colOff>
      <xdr:row>15</xdr:row>
      <xdr:rowOff>342900</xdr:rowOff>
    </xdr:from>
    <xdr:to>
      <xdr:col>1</xdr:col>
      <xdr:colOff>1045368</xdr:colOff>
      <xdr:row>15</xdr:row>
      <xdr:rowOff>1095374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E8E70F-1419-4739-97B1-182C2E4A665D}"/>
            </a:ext>
            <a:ext uri="{147F2762-F138-4A5C-976F-8EAC2B608ADB}">
              <a16:predDERef xmlns:a16="http://schemas.microsoft.com/office/drawing/2014/main" pred="{D7D4049D-C68D-4FDB-A6EC-68C124016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894" y="4352925"/>
          <a:ext cx="752474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194268</xdr:colOff>
      <xdr:row>16</xdr:row>
      <xdr:rowOff>270468</xdr:rowOff>
    </xdr:from>
    <xdr:to>
      <xdr:col>1</xdr:col>
      <xdr:colOff>986832</xdr:colOff>
      <xdr:row>16</xdr:row>
      <xdr:rowOff>1063032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B05390-1331-4FAA-9153-45329DA2EA6C}"/>
            </a:ext>
            <a:ext uri="{147F2762-F138-4A5C-976F-8EAC2B608ADB}">
              <a16:predDERef xmlns:a16="http://schemas.microsoft.com/office/drawing/2014/main" pred="{4AE8E70F-1419-4739-97B1-182C2E4A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268" y="5680668"/>
          <a:ext cx="792564" cy="792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17" sqref="E17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/>
      <c r="O1" s="103"/>
    </row>
    <row r="2" spans="1:15" ht="21" x14ac:dyDescent="0.25">
      <c r="A2" s="104"/>
      <c r="B2" s="106" t="s">
        <v>1</v>
      </c>
      <c r="C2" s="97"/>
      <c r="D2" s="97"/>
      <c r="E2" s="98"/>
      <c r="F2" s="107"/>
      <c r="G2" s="108"/>
      <c r="H2" s="108"/>
      <c r="I2" s="108"/>
      <c r="J2" s="108"/>
      <c r="K2" s="108"/>
      <c r="L2" s="109"/>
      <c r="M2" s="2" t="s">
        <v>2</v>
      </c>
      <c r="N2" s="3">
        <v>3610</v>
      </c>
      <c r="O2" s="4"/>
    </row>
    <row r="3" spans="1:15" x14ac:dyDescent="0.25">
      <c r="A3" s="102"/>
      <c r="B3" s="11"/>
      <c r="C3" s="114"/>
      <c r="D3" s="97"/>
      <c r="E3" s="98"/>
      <c r="F3" s="110"/>
      <c r="G3" s="102"/>
      <c r="H3" s="102"/>
      <c r="I3" s="102"/>
      <c r="J3" s="102"/>
      <c r="K3" s="102"/>
      <c r="L3" s="103"/>
      <c r="M3" s="5" t="s">
        <v>3</v>
      </c>
      <c r="N3" s="6">
        <v>28000</v>
      </c>
      <c r="O3" s="7"/>
    </row>
    <row r="4" spans="1:15" x14ac:dyDescent="0.25">
      <c r="A4" s="102"/>
      <c r="B4" s="11" t="s">
        <v>4</v>
      </c>
      <c r="C4" s="114"/>
      <c r="D4" s="97"/>
      <c r="E4" s="98"/>
      <c r="F4" s="110"/>
      <c r="G4" s="102"/>
      <c r="H4" s="102"/>
      <c r="I4" s="102"/>
      <c r="J4" s="102"/>
      <c r="K4" s="102"/>
      <c r="L4" s="103"/>
      <c r="M4" s="9" t="s">
        <v>5</v>
      </c>
      <c r="N4" s="10">
        <f>SUM((H15:H101))</f>
        <v>11399</v>
      </c>
      <c r="O4" s="7"/>
    </row>
    <row r="5" spans="1:15" x14ac:dyDescent="0.25">
      <c r="A5" s="102"/>
      <c r="B5" s="11" t="s">
        <v>6</v>
      </c>
      <c r="C5" s="115" t="s">
        <v>81</v>
      </c>
      <c r="D5" s="97"/>
      <c r="E5" s="98"/>
      <c r="F5" s="110"/>
      <c r="G5" s="102"/>
      <c r="H5" s="102"/>
      <c r="I5" s="102"/>
      <c r="J5" s="102"/>
      <c r="K5" s="102"/>
      <c r="L5" s="103"/>
      <c r="M5" s="9" t="s">
        <v>7</v>
      </c>
      <c r="N5" s="10">
        <f>SUM(I15:I997)</f>
        <v>10</v>
      </c>
      <c r="O5" s="7" t="e">
        <f>#REF!*N5</f>
        <v>#REF!</v>
      </c>
    </row>
    <row r="6" spans="1:15" x14ac:dyDescent="0.25">
      <c r="A6" s="102"/>
      <c r="B6" s="11" t="s">
        <v>8</v>
      </c>
      <c r="C6" s="114"/>
      <c r="D6" s="97"/>
      <c r="E6" s="98"/>
      <c r="F6" s="110"/>
      <c r="G6" s="102"/>
      <c r="H6" s="102"/>
      <c r="I6" s="102"/>
      <c r="J6" s="102"/>
      <c r="K6" s="102"/>
      <c r="L6" s="103"/>
      <c r="M6" s="9" t="s">
        <v>9</v>
      </c>
      <c r="N6" s="10">
        <f>SUM(J15:J997)</f>
        <v>6</v>
      </c>
      <c r="O6" s="7" t="e">
        <f>N6*#REF!</f>
        <v>#REF!</v>
      </c>
    </row>
    <row r="7" spans="1:15" x14ac:dyDescent="0.25">
      <c r="A7" s="102"/>
      <c r="B7" s="11" t="s">
        <v>10</v>
      </c>
      <c r="C7" s="114"/>
      <c r="D7" s="97"/>
      <c r="E7" s="98"/>
      <c r="F7" s="110"/>
      <c r="G7" s="102"/>
      <c r="H7" s="102"/>
      <c r="I7" s="102"/>
      <c r="J7" s="102"/>
      <c r="K7" s="102"/>
      <c r="L7" s="103"/>
      <c r="M7" s="5" t="s">
        <v>11</v>
      </c>
      <c r="N7" s="12">
        <v>0.02</v>
      </c>
      <c r="O7" s="13"/>
    </row>
    <row r="8" spans="1:15" x14ac:dyDescent="0.25">
      <c r="A8" s="102"/>
      <c r="B8" s="11" t="s">
        <v>12</v>
      </c>
      <c r="C8" s="114"/>
      <c r="D8" s="97"/>
      <c r="E8" s="98"/>
      <c r="F8" s="110"/>
      <c r="G8" s="102"/>
      <c r="H8" s="102"/>
      <c r="I8" s="102"/>
      <c r="J8" s="102"/>
      <c r="K8" s="102"/>
      <c r="L8" s="103"/>
      <c r="M8" s="9" t="s">
        <v>13</v>
      </c>
      <c r="N8" s="14">
        <f>(N4+N5)*N7</f>
        <v>228.18</v>
      </c>
      <c r="O8" s="7"/>
    </row>
    <row r="9" spans="1:15" x14ac:dyDescent="0.25">
      <c r="A9" s="102"/>
      <c r="B9" s="11"/>
      <c r="C9" s="114"/>
      <c r="D9" s="97"/>
      <c r="E9" s="98"/>
      <c r="F9" s="110"/>
      <c r="G9" s="102"/>
      <c r="H9" s="102"/>
      <c r="I9" s="102"/>
      <c r="J9" s="102"/>
      <c r="K9" s="102"/>
      <c r="L9" s="103"/>
      <c r="M9" s="95" t="s">
        <v>14</v>
      </c>
      <c r="N9" s="10">
        <f>SUM(N15:N101)*N3</f>
        <v>280000</v>
      </c>
      <c r="O9" s="7"/>
    </row>
    <row r="10" spans="1:15" x14ac:dyDescent="0.25">
      <c r="A10" s="102"/>
      <c r="B10" s="11"/>
      <c r="C10" s="114"/>
      <c r="D10" s="97"/>
      <c r="E10" s="98"/>
      <c r="F10" s="110"/>
      <c r="G10" s="102"/>
      <c r="H10" s="102"/>
      <c r="I10" s="102"/>
      <c r="J10" s="102"/>
      <c r="K10" s="102"/>
      <c r="L10" s="103"/>
      <c r="M10" s="15" t="s">
        <v>15</v>
      </c>
      <c r="N10" s="16">
        <f>SUM(N4,N5,N8-N6)*N2</f>
        <v>41988559.800000004</v>
      </c>
      <c r="O10" s="7" t="e">
        <f>SUM(O4:O9)</f>
        <v>#REF!</v>
      </c>
    </row>
    <row r="11" spans="1:15" x14ac:dyDescent="0.25">
      <c r="A11" s="102"/>
      <c r="B11" s="11"/>
      <c r="C11" s="114"/>
      <c r="D11" s="97"/>
      <c r="E11" s="98"/>
      <c r="F11" s="110"/>
      <c r="G11" s="102"/>
      <c r="H11" s="102"/>
      <c r="I11" s="102"/>
      <c r="J11" s="102"/>
      <c r="K11" s="102"/>
      <c r="L11" s="103"/>
      <c r="M11" s="15" t="s">
        <v>16</v>
      </c>
      <c r="N11" s="10">
        <f>SUM('Đã Ứng'!B2:B11)</f>
        <v>1000000</v>
      </c>
      <c r="O11" s="7"/>
    </row>
    <row r="12" spans="1:15" x14ac:dyDescent="0.25">
      <c r="A12" s="102"/>
      <c r="B12" s="11"/>
      <c r="C12" s="114"/>
      <c r="D12" s="97"/>
      <c r="E12" s="98"/>
      <c r="F12" s="111"/>
      <c r="G12" s="112"/>
      <c r="H12" s="112"/>
      <c r="I12" s="112"/>
      <c r="J12" s="112"/>
      <c r="K12" s="112"/>
      <c r="L12" s="113"/>
      <c r="M12" s="15" t="s">
        <v>17</v>
      </c>
      <c r="N12" s="10">
        <f>(N9+N10)-N11</f>
        <v>41268559.800000004</v>
      </c>
      <c r="O12" s="7" t="e">
        <f>O10-O11</f>
        <v>#REF!</v>
      </c>
    </row>
    <row r="13" spans="1:15" x14ac:dyDescent="0.25">
      <c r="A13" s="105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8"/>
    </row>
    <row r="14" spans="1:15" ht="35.25" customHeight="1" x14ac:dyDescent="0.25">
      <c r="A14" s="17" t="s">
        <v>18</v>
      </c>
      <c r="B14" s="17" t="s">
        <v>19</v>
      </c>
      <c r="C14" s="81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74" t="s">
        <v>73</v>
      </c>
      <c r="B15" s="21"/>
      <c r="C15" s="79" t="s">
        <v>77</v>
      </c>
      <c r="D15" s="22"/>
      <c r="E15" s="21"/>
      <c r="F15" s="21">
        <v>1</v>
      </c>
      <c r="G15" s="21">
        <v>12</v>
      </c>
      <c r="H15" s="78">
        <f>F15*G15</f>
        <v>12</v>
      </c>
      <c r="I15" s="23">
        <v>1</v>
      </c>
      <c r="J15" s="18">
        <v>1</v>
      </c>
      <c r="K15" s="19"/>
      <c r="L15" s="76" t="s">
        <v>71</v>
      </c>
      <c r="M15" s="20"/>
      <c r="N15" s="21">
        <v>3</v>
      </c>
      <c r="O15" s="21"/>
    </row>
    <row r="16" spans="1:15" ht="110.25" customHeight="1" x14ac:dyDescent="0.25">
      <c r="A16" s="74" t="s">
        <v>74</v>
      </c>
      <c r="B16" s="21" t="s">
        <v>30</v>
      </c>
      <c r="C16" s="79" t="s">
        <v>78</v>
      </c>
      <c r="D16" s="22"/>
      <c r="E16" s="21"/>
      <c r="F16" s="21">
        <v>34</v>
      </c>
      <c r="G16" s="21">
        <v>333</v>
      </c>
      <c r="H16" s="78">
        <f t="shared" ref="H16:H18" si="0">F16*G16</f>
        <v>11322</v>
      </c>
      <c r="I16" s="23">
        <v>2</v>
      </c>
      <c r="J16" s="18">
        <v>2</v>
      </c>
      <c r="K16" s="19"/>
      <c r="L16" s="77" t="s">
        <v>70</v>
      </c>
      <c r="M16" s="20"/>
      <c r="N16" s="21">
        <v>2</v>
      </c>
      <c r="O16" s="21"/>
    </row>
    <row r="17" spans="1:15" ht="99" customHeight="1" x14ac:dyDescent="0.25">
      <c r="A17" s="84" t="s">
        <v>75</v>
      </c>
      <c r="B17" s="84"/>
      <c r="C17" s="85" t="s">
        <v>79</v>
      </c>
      <c r="D17" s="86"/>
      <c r="E17" s="87"/>
      <c r="F17" s="87">
        <v>21</v>
      </c>
      <c r="G17" s="87">
        <v>3</v>
      </c>
      <c r="H17" s="88">
        <f t="shared" si="0"/>
        <v>63</v>
      </c>
      <c r="I17" s="89">
        <v>3</v>
      </c>
      <c r="J17" s="89">
        <v>2</v>
      </c>
      <c r="K17" s="90"/>
      <c r="L17" s="90" t="s">
        <v>72</v>
      </c>
      <c r="M17" s="84"/>
      <c r="N17" s="84">
        <v>4</v>
      </c>
      <c r="O17" s="84"/>
    </row>
    <row r="18" spans="1:15" x14ac:dyDescent="0.25">
      <c r="A18" s="91" t="s">
        <v>76</v>
      </c>
      <c r="B18" s="91"/>
      <c r="C18" s="92" t="s">
        <v>80</v>
      </c>
      <c r="D18" s="91"/>
      <c r="E18" s="91"/>
      <c r="F18" s="93">
        <v>1</v>
      </c>
      <c r="G18" s="91">
        <v>2</v>
      </c>
      <c r="H18" s="94">
        <f t="shared" si="0"/>
        <v>2</v>
      </c>
      <c r="I18" s="91">
        <v>4</v>
      </c>
      <c r="J18" s="91">
        <v>1</v>
      </c>
      <c r="K18" s="91"/>
      <c r="L18" s="91">
        <v>9851934970607</v>
      </c>
      <c r="M18" s="91"/>
      <c r="N18" s="91">
        <v>1</v>
      </c>
      <c r="O18" s="91"/>
    </row>
    <row r="19" spans="1:15" x14ac:dyDescent="0.25">
      <c r="C19" s="80"/>
    </row>
    <row r="20" spans="1:15" x14ac:dyDescent="0.25">
      <c r="C20" s="80"/>
    </row>
    <row r="21" spans="1:15" x14ac:dyDescent="0.25">
      <c r="C21" s="80"/>
    </row>
    <row r="22" spans="1:15" x14ac:dyDescent="0.25">
      <c r="C22" s="80"/>
    </row>
    <row r="23" spans="1:15" x14ac:dyDescent="0.25">
      <c r="C23" s="80"/>
    </row>
    <row r="24" spans="1:15" x14ac:dyDescent="0.25">
      <c r="C24" s="80"/>
    </row>
    <row r="25" spans="1:15" x14ac:dyDescent="0.25">
      <c r="C25" s="80"/>
    </row>
    <row r="26" spans="1:15" x14ac:dyDescent="0.25">
      <c r="C26" s="80"/>
    </row>
    <row r="27" spans="1:15" x14ac:dyDescent="0.25">
      <c r="C27" s="80"/>
    </row>
    <row r="28" spans="1:15" x14ac:dyDescent="0.25">
      <c r="C28" s="82"/>
    </row>
    <row r="29" spans="1:15" x14ac:dyDescent="0.25">
      <c r="C29" s="82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25</v>
      </c>
    </row>
    <row r="2" spans="1:5" x14ac:dyDescent="0.25">
      <c r="A2" s="32" t="s">
        <v>35</v>
      </c>
      <c r="B2" s="16">
        <v>1000000</v>
      </c>
      <c r="C2" s="20"/>
      <c r="D2" s="20"/>
      <c r="E2" s="20"/>
    </row>
    <row r="3" spans="1:5" x14ac:dyDescent="0.25">
      <c r="A3" s="32" t="s">
        <v>36</v>
      </c>
      <c r="B3" s="16"/>
      <c r="C3" s="20"/>
      <c r="D3" s="20"/>
      <c r="E3" s="20"/>
    </row>
    <row r="4" spans="1:5" x14ac:dyDescent="0.25">
      <c r="A4" s="32" t="s">
        <v>37</v>
      </c>
      <c r="B4" s="16"/>
      <c r="C4" s="20"/>
      <c r="D4" s="20"/>
      <c r="E4" s="20"/>
    </row>
    <row r="5" spans="1:5" x14ac:dyDescent="0.25">
      <c r="A5" s="32" t="s">
        <v>38</v>
      </c>
      <c r="B5" s="16"/>
      <c r="C5" s="20"/>
      <c r="D5" s="20"/>
      <c r="E5" s="20"/>
    </row>
    <row r="6" spans="1:5" x14ac:dyDescent="0.25">
      <c r="A6" s="32" t="s">
        <v>39</v>
      </c>
      <c r="B6" s="16"/>
      <c r="C6" s="20"/>
      <c r="D6" s="20"/>
      <c r="E6" s="20"/>
    </row>
    <row r="7" spans="1:5" x14ac:dyDescent="0.25">
      <c r="A7" s="32" t="s">
        <v>40</v>
      </c>
      <c r="B7" s="20"/>
      <c r="C7" s="20"/>
      <c r="D7" s="20"/>
      <c r="E7" s="20"/>
    </row>
    <row r="8" spans="1:5" x14ac:dyDescent="0.25">
      <c r="A8" s="32" t="s">
        <v>41</v>
      </c>
      <c r="B8" s="20"/>
      <c r="C8" s="20"/>
      <c r="D8" s="20"/>
      <c r="E8" s="20"/>
    </row>
    <row r="9" spans="1:5" x14ac:dyDescent="0.25">
      <c r="A9" s="32" t="s">
        <v>42</v>
      </c>
      <c r="B9" s="20"/>
      <c r="C9" s="20"/>
      <c r="D9" s="20"/>
      <c r="E9" s="20"/>
    </row>
    <row r="10" spans="1:5" x14ac:dyDescent="0.25">
      <c r="A10" s="32" t="s">
        <v>43</v>
      </c>
      <c r="B10" s="20"/>
      <c r="C10" s="20"/>
      <c r="D10" s="20"/>
      <c r="E10" s="20"/>
    </row>
    <row r="11" spans="1:5" x14ac:dyDescent="0.25">
      <c r="A11" s="32" t="s">
        <v>44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9"/>
      <c r="B1" s="120"/>
      <c r="C1" s="121" t="s">
        <v>45</v>
      </c>
      <c r="D1" s="97"/>
      <c r="E1" s="97"/>
      <c r="F1" s="97"/>
      <c r="G1" s="97"/>
      <c r="H1" s="97"/>
      <c r="I1" s="97"/>
      <c r="J1" s="97"/>
      <c r="K1" s="97"/>
      <c r="L1" s="98"/>
      <c r="M1" s="1"/>
      <c r="N1" s="1"/>
    </row>
    <row r="2" spans="1:14" ht="18" customHeight="1" x14ac:dyDescent="0.25">
      <c r="A2" s="122" t="s">
        <v>1</v>
      </c>
      <c r="B2" s="123"/>
      <c r="C2" s="123"/>
      <c r="D2" s="124"/>
      <c r="E2" s="125"/>
      <c r="F2" s="108"/>
      <c r="G2" s="108"/>
      <c r="H2" s="109"/>
      <c r="I2" s="126" t="s">
        <v>46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29" t="e">
        <f>#REF!</f>
        <v>#REF!</v>
      </c>
      <c r="C3" s="130"/>
      <c r="D3" s="131"/>
      <c r="E3" s="110"/>
      <c r="F3" s="102"/>
      <c r="G3" s="102"/>
      <c r="H3" s="103"/>
      <c r="I3" s="127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32" t="e">
        <f>#REF!</f>
        <v>#REF!</v>
      </c>
      <c r="C4" s="130"/>
      <c r="D4" s="131"/>
      <c r="E4" s="110"/>
      <c r="F4" s="102"/>
      <c r="G4" s="102"/>
      <c r="H4" s="103"/>
      <c r="I4" s="127"/>
      <c r="J4" s="36" t="s">
        <v>47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29" t="e">
        <f>#REF!</f>
        <v>#REF!</v>
      </c>
      <c r="C5" s="130"/>
      <c r="D5" s="131"/>
      <c r="E5" s="110"/>
      <c r="F5" s="102"/>
      <c r="G5" s="102"/>
      <c r="H5" s="103"/>
      <c r="I5" s="127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110"/>
      <c r="F6" s="102"/>
      <c r="G6" s="102"/>
      <c r="H6" s="103"/>
      <c r="I6" s="127"/>
      <c r="J6" s="36" t="s">
        <v>48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33" t="e">
        <f>#REF!</f>
        <v>#REF!</v>
      </c>
      <c r="C7" s="134"/>
      <c r="D7" s="135"/>
      <c r="E7" s="110"/>
      <c r="F7" s="102"/>
      <c r="G7" s="102"/>
      <c r="H7" s="103"/>
      <c r="I7" s="127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49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110"/>
      <c r="F8" s="102"/>
      <c r="G8" s="102"/>
      <c r="H8" s="103"/>
      <c r="I8" s="127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50</v>
      </c>
      <c r="B9" s="30" t="e">
        <f>#REF!</f>
        <v>#REF!</v>
      </c>
      <c r="C9" s="50"/>
      <c r="D9" s="51"/>
      <c r="E9" s="110"/>
      <c r="F9" s="102"/>
      <c r="G9" s="102"/>
      <c r="H9" s="103"/>
      <c r="I9" s="127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51</v>
      </c>
      <c r="B10" s="53" t="e">
        <f>#REF!</f>
        <v>#REF!</v>
      </c>
      <c r="C10" s="54"/>
      <c r="D10" s="55"/>
      <c r="E10" s="111"/>
      <c r="F10" s="112"/>
      <c r="G10" s="112"/>
      <c r="H10" s="113"/>
      <c r="I10" s="128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52</v>
      </c>
      <c r="B12" s="62" t="s">
        <v>53</v>
      </c>
      <c r="C12" s="63" t="s">
        <v>26</v>
      </c>
      <c r="D12" s="64" t="s">
        <v>54</v>
      </c>
      <c r="E12" s="65" t="s">
        <v>55</v>
      </c>
      <c r="F12" s="65" t="s">
        <v>56</v>
      </c>
      <c r="G12" s="65" t="s">
        <v>57</v>
      </c>
      <c r="H12" s="65" t="s">
        <v>58</v>
      </c>
      <c r="I12" s="136" t="s">
        <v>59</v>
      </c>
      <c r="J12" s="97"/>
      <c r="K12" s="97"/>
      <c r="L12" s="98"/>
      <c r="M12" s="1"/>
      <c r="N12" s="1"/>
    </row>
    <row r="13" spans="1:14" x14ac:dyDescent="0.25">
      <c r="A13" s="66" t="s">
        <v>60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37"/>
      <c r="J13" s="108"/>
      <c r="K13" s="108"/>
      <c r="L13" s="109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38" t="s">
        <v>61</v>
      </c>
      <c r="J14" s="102"/>
      <c r="K14" s="102"/>
      <c r="L14" s="103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110"/>
      <c r="J15" s="102"/>
      <c r="K15" s="102"/>
      <c r="L15" s="103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110"/>
      <c r="J16" s="102"/>
      <c r="K16" s="102"/>
      <c r="L16" s="103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110"/>
      <c r="J17" s="102"/>
      <c r="K17" s="102"/>
      <c r="L17" s="103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110"/>
      <c r="J18" s="102"/>
      <c r="K18" s="102"/>
      <c r="L18" s="103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110"/>
      <c r="J19" s="102"/>
      <c r="K19" s="102"/>
      <c r="L19" s="103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11"/>
      <c r="J20" s="112"/>
      <c r="K20" s="112"/>
      <c r="L20" s="113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16" t="s">
        <v>62</v>
      </c>
      <c r="J21" s="117"/>
      <c r="K21" s="117"/>
      <c r="L21" s="118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110"/>
      <c r="J22" s="102"/>
      <c r="K22" s="102"/>
      <c r="L22" s="103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110"/>
      <c r="J23" s="102"/>
      <c r="K23" s="102"/>
      <c r="L23" s="103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110"/>
      <c r="J24" s="102"/>
      <c r="K24" s="102"/>
      <c r="L24" s="103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110"/>
      <c r="J25" s="102"/>
      <c r="K25" s="102"/>
      <c r="L25" s="103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110"/>
      <c r="J26" s="102"/>
      <c r="K26" s="102"/>
      <c r="L26" s="103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11"/>
      <c r="J27" s="112"/>
      <c r="K27" s="112"/>
      <c r="L27" s="113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16" t="s">
        <v>63</v>
      </c>
      <c r="J28" s="117"/>
      <c r="K28" s="117"/>
      <c r="L28" s="118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110"/>
      <c r="J29" s="102"/>
      <c r="K29" s="102"/>
      <c r="L29" s="103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110"/>
      <c r="J30" s="102"/>
      <c r="K30" s="102"/>
      <c r="L30" s="103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110"/>
      <c r="J31" s="102"/>
      <c r="K31" s="102"/>
      <c r="L31" s="103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110"/>
      <c r="J32" s="102"/>
      <c r="K32" s="102"/>
      <c r="L32" s="103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110"/>
      <c r="J33" s="102"/>
      <c r="K33" s="102"/>
      <c r="L33" s="103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11"/>
      <c r="J34" s="112"/>
      <c r="K34" s="112"/>
      <c r="L34" s="113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16" t="s">
        <v>64</v>
      </c>
      <c r="J35" s="117"/>
      <c r="K35" s="117"/>
      <c r="L35" s="118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110"/>
      <c r="J36" s="102"/>
      <c r="K36" s="102"/>
      <c r="L36" s="103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110"/>
      <c r="J37" s="102"/>
      <c r="K37" s="102"/>
      <c r="L37" s="103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110"/>
      <c r="J38" s="102"/>
      <c r="K38" s="102"/>
      <c r="L38" s="103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110"/>
      <c r="J39" s="102"/>
      <c r="K39" s="102"/>
      <c r="L39" s="103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110"/>
      <c r="J40" s="102"/>
      <c r="K40" s="102"/>
      <c r="L40" s="103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11"/>
      <c r="J41" s="112"/>
      <c r="K41" s="112"/>
      <c r="L41" s="113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2023-02-04T09:11:59Z</dcterms:modified>
</cp:coreProperties>
</file>